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Iroda_uj\Honlap_uj\Tantervek\Uj_honlapra\SZIE-GTK2019\"/>
    </mc:Choice>
  </mc:AlternateContent>
  <xr:revisionPtr revIDLastSave="0" documentId="13_ncr:1_{67651D25-589D-4C27-9B5A-25A822C21BE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GTTV A" sheetId="1" r:id="rId1"/>
  </sheets>
  <definedNames>
    <definedName name="_xlnm._FilterDatabase" localSheetId="0" hidden="1">'GTTV A'!$G$9:$H$54</definedName>
    <definedName name="_xlnm.Print_Titles" localSheetId="0">'GTTV A'!$1:$6</definedName>
    <definedName name="_xlnm.Print_Area" localSheetId="0">'GTTV A'!$A$1:$N$75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3" i="1" l="1"/>
  <c r="I62" i="1"/>
  <c r="I46" i="1"/>
  <c r="J36" i="1" l="1"/>
  <c r="I32" i="1"/>
  <c r="Q69" i="1"/>
  <c r="P69" i="1"/>
  <c r="O69" i="1"/>
  <c r="I55" i="1"/>
  <c r="H55" i="1"/>
  <c r="I40" i="1"/>
  <c r="I29" i="1"/>
  <c r="J18" i="1"/>
  <c r="H18" i="1"/>
  <c r="G18" i="1"/>
  <c r="I11" i="1"/>
  <c r="I67" i="1" l="1"/>
  <c r="I66" i="1"/>
  <c r="I64" i="1"/>
  <c r="I61" i="1"/>
  <c r="J55" i="1"/>
  <c r="G55" i="1"/>
  <c r="J53" i="1"/>
  <c r="J68" i="1" s="1"/>
  <c r="H53" i="1"/>
  <c r="G53" i="1"/>
  <c r="I52" i="1"/>
  <c r="I51" i="1"/>
  <c r="I50" i="1"/>
  <c r="I49" i="1"/>
  <c r="J48" i="1"/>
  <c r="J65" i="1" s="1"/>
  <c r="H48" i="1"/>
  <c r="G48" i="1"/>
  <c r="I47" i="1"/>
  <c r="I45" i="1"/>
  <c r="J44" i="1"/>
  <c r="H44" i="1"/>
  <c r="G44" i="1"/>
  <c r="I43" i="1"/>
  <c r="I42" i="1"/>
  <c r="I41" i="1"/>
  <c r="I39" i="1"/>
  <c r="I38" i="1"/>
  <c r="I37" i="1"/>
  <c r="H36" i="1"/>
  <c r="G36" i="1"/>
  <c r="I35" i="1"/>
  <c r="I34" i="1"/>
  <c r="I33" i="1"/>
  <c r="I31" i="1"/>
  <c r="I30" i="1"/>
  <c r="I28" i="1"/>
  <c r="I27" i="1"/>
  <c r="J26" i="1"/>
  <c r="H26" i="1"/>
  <c r="G26" i="1"/>
  <c r="I25" i="1"/>
  <c r="I24" i="1"/>
  <c r="I23" i="1"/>
  <c r="I22" i="1"/>
  <c r="I21" i="1"/>
  <c r="I20" i="1"/>
  <c r="I19" i="1"/>
  <c r="I17" i="1"/>
  <c r="I16" i="1"/>
  <c r="I15" i="1"/>
  <c r="I14" i="1"/>
  <c r="I13" i="1"/>
  <c r="I12" i="1"/>
  <c r="I10" i="1"/>
  <c r="J69" i="1" l="1"/>
  <c r="I18" i="1"/>
  <c r="A36" i="1"/>
  <c r="A44" i="1"/>
  <c r="G68" i="1"/>
  <c r="I48" i="1"/>
  <c r="I65" i="1" s="1"/>
  <c r="I26" i="1"/>
  <c r="I36" i="1"/>
  <c r="A18" i="1"/>
  <c r="A26" i="1"/>
  <c r="I44" i="1"/>
  <c r="I53" i="1"/>
  <c r="I68" i="1" s="1"/>
  <c r="G65" i="1"/>
  <c r="H68" i="1"/>
  <c r="H65" i="1"/>
  <c r="A68" i="1" l="1"/>
  <c r="H69" i="1"/>
  <c r="I69" i="1"/>
  <c r="G69" i="1"/>
  <c r="A65" i="1"/>
</calcChain>
</file>

<file path=xl/sharedStrings.xml><?xml version="1.0" encoding="utf-8"?>
<sst xmlns="http://schemas.openxmlformats.org/spreadsheetml/2006/main" count="318" uniqueCount="207">
  <si>
    <t>Szent István Egyetem</t>
  </si>
  <si>
    <t>Gazdaság- és Társadalomtudományi Kar</t>
  </si>
  <si>
    <t>Szakfelelős: Dr. Guth László</t>
  </si>
  <si>
    <t>Turizmus és vendéglátás alapképzési szak mintatanterve</t>
  </si>
  <si>
    <t>Nappali</t>
  </si>
  <si>
    <t>Levelező</t>
  </si>
  <si>
    <t>Heti</t>
  </si>
  <si>
    <t>Féléves</t>
  </si>
  <si>
    <t>Szemeszter</t>
  </si>
  <si>
    <t>Tárgykód Nappali</t>
  </si>
  <si>
    <t>Tárgykód Levelező</t>
  </si>
  <si>
    <t>Tárgynév</t>
  </si>
  <si>
    <t>Tárgyfelelős</t>
  </si>
  <si>
    <t>Előadás</t>
  </si>
  <si>
    <t>Gyakorlat</t>
  </si>
  <si>
    <t>Kredit</t>
  </si>
  <si>
    <t>Követel-mény</t>
  </si>
  <si>
    <t>Felvétel típusa</t>
  </si>
  <si>
    <t>Előkövetelmény</t>
  </si>
  <si>
    <t>Megjegyzés</t>
  </si>
  <si>
    <t>GTK1008BAN</t>
  </si>
  <si>
    <t>GTK1008BAL</t>
  </si>
  <si>
    <t>Gazdaságmatematika</t>
  </si>
  <si>
    <t>Dr. Szelényi László</t>
  </si>
  <si>
    <t>G</t>
  </si>
  <si>
    <t>A</t>
  </si>
  <si>
    <t>GTK1011BAN</t>
  </si>
  <si>
    <t>GTK1011BAL</t>
  </si>
  <si>
    <t>Informatika és adatbáziskezelés alapjai</t>
  </si>
  <si>
    <t>Dr. Szalay Zsigmond Gábor</t>
  </si>
  <si>
    <t>GTK1015BAN</t>
  </si>
  <si>
    <t>GTK1015BAL</t>
  </si>
  <si>
    <t>Mikroökonómia</t>
  </si>
  <si>
    <t>Dr. Farkasné Dr. Fekete Mária</t>
  </si>
  <si>
    <t>V</t>
  </si>
  <si>
    <t>GTK1004BAN</t>
  </si>
  <si>
    <t>GTK1004BAL</t>
  </si>
  <si>
    <t>Európai uniós alapismeretek</t>
  </si>
  <si>
    <t>B</t>
  </si>
  <si>
    <t>GTK1006BAN</t>
  </si>
  <si>
    <t>GTK1006BAL</t>
  </si>
  <si>
    <t>Gazdaságföldrajz</t>
  </si>
  <si>
    <t>Dr. Szabó Lajos</t>
  </si>
  <si>
    <t>GTK1012BAN</t>
  </si>
  <si>
    <t>GTK1012BAL</t>
  </si>
  <si>
    <t>Környezetgazdaságtan alapjai</t>
  </si>
  <si>
    <t>Dr. Fogarassy Csaba</t>
  </si>
  <si>
    <t>Szabadon választható tantárgy 1.</t>
  </si>
  <si>
    <t>C</t>
  </si>
  <si>
    <t>GTK2028BAN</t>
  </si>
  <si>
    <t>GTK2028BAL</t>
  </si>
  <si>
    <t>Makroökonómia</t>
  </si>
  <si>
    <t>GTK1188BAN</t>
  </si>
  <si>
    <t>GTK2029BAL</t>
  </si>
  <si>
    <t>Marketing</t>
  </si>
  <si>
    <t>Dr. Papp János</t>
  </si>
  <si>
    <t>GTK2030BAN</t>
  </si>
  <si>
    <t>GTK2030BAL</t>
  </si>
  <si>
    <t>Pénzügytan</t>
  </si>
  <si>
    <t>GTK2031BAN</t>
  </si>
  <si>
    <t>GTK2031BAL</t>
  </si>
  <si>
    <t>Statisztika I.</t>
  </si>
  <si>
    <t>Tóthné Dr. Lőkös Klára</t>
  </si>
  <si>
    <t>GTK2035BAN</t>
  </si>
  <si>
    <t>GTK2035BAL</t>
  </si>
  <si>
    <t>Üzleti kommunikáció</t>
  </si>
  <si>
    <t>GTK2034BAN</t>
  </si>
  <si>
    <t>GTK2034BAL</t>
  </si>
  <si>
    <t>Turizmus rendszere és gazdaságtana</t>
  </si>
  <si>
    <t>Dr. Guth László</t>
  </si>
  <si>
    <t>GTK2036BAN</t>
  </si>
  <si>
    <t>GTK2036BAL</t>
  </si>
  <si>
    <t>Vállalatgazdaságtan</t>
  </si>
  <si>
    <t>Dr. Illés Bálint Csaba</t>
  </si>
  <si>
    <t>GTK1002BAN</t>
  </si>
  <si>
    <t>GTK1002BAL</t>
  </si>
  <si>
    <t>Általános és gazdasági jogi ismeretek</t>
  </si>
  <si>
    <t>Dr. Szira Zoltán</t>
  </si>
  <si>
    <t>GTK1050BAN</t>
  </si>
  <si>
    <t>GTK1050BAL</t>
  </si>
  <si>
    <t>Statisztika II.</t>
  </si>
  <si>
    <t>GTK1054BAN</t>
  </si>
  <si>
    <t>GTK1054BAL</t>
  </si>
  <si>
    <t>Számvitel alapjai</t>
  </si>
  <si>
    <t>Vajna Istvánné Dr. Tangl Anita</t>
  </si>
  <si>
    <t>GTK1057BAN</t>
  </si>
  <si>
    <t>Üzleti nyelv I.</t>
  </si>
  <si>
    <t>Tóth Ildikó</t>
  </si>
  <si>
    <t>GTK1058BAN</t>
  </si>
  <si>
    <t>GTK1058BAL</t>
  </si>
  <si>
    <t>Vezetés és szervezés alapjai</t>
  </si>
  <si>
    <t>Dr. Gyenge Balázs (V)</t>
  </si>
  <si>
    <t>Nemzetközi gazdaságtan</t>
  </si>
  <si>
    <t>Dr. Constantinovits Milán</t>
  </si>
  <si>
    <t>Kötelezően választott 1 lehet</t>
  </si>
  <si>
    <t>GTK1051BAN</t>
  </si>
  <si>
    <t>GTK1051BAL</t>
  </si>
  <si>
    <t>Stratégiai tervezés és menedzsment</t>
  </si>
  <si>
    <t>Dr. Horváth Zoltán</t>
  </si>
  <si>
    <t>Szabadon választható tantárgy 2.</t>
  </si>
  <si>
    <t>GTK2063BAN</t>
  </si>
  <si>
    <t>GTK2063BAL</t>
  </si>
  <si>
    <t>Idegenforgalmi jog</t>
  </si>
  <si>
    <t>GTK2068BAN</t>
  </si>
  <si>
    <t>GTK2068BAL</t>
  </si>
  <si>
    <t>Közlekedés és turizmus</t>
  </si>
  <si>
    <t>GTK2085BAN</t>
  </si>
  <si>
    <t>GTK2085BAL</t>
  </si>
  <si>
    <t>Turisztikai erőforrások</t>
  </si>
  <si>
    <t>GTK2086BAN</t>
  </si>
  <si>
    <t>GTK2086BAL</t>
  </si>
  <si>
    <t>Turisztikai termékek</t>
  </si>
  <si>
    <t>GTK2089BAN</t>
  </si>
  <si>
    <t>Üzleti nyelv II.</t>
  </si>
  <si>
    <t>GTK2091BAN</t>
  </si>
  <si>
    <t>GTK2091BAL</t>
  </si>
  <si>
    <t>Vállalati pénzügyek</t>
  </si>
  <si>
    <t>Dr. Bárczi Judit</t>
  </si>
  <si>
    <t>GTK1130BAN</t>
  </si>
  <si>
    <t>GTK1130BAL</t>
  </si>
  <si>
    <t>Szállodatan</t>
  </si>
  <si>
    <t>Dr. Fodor Zita Júlia</t>
  </si>
  <si>
    <t>GTK1134BAN</t>
  </si>
  <si>
    <t>GTK1134BAL</t>
  </si>
  <si>
    <t>Szakdolgozat konzultáció I.</t>
  </si>
  <si>
    <t>GTK1131BAN</t>
  </si>
  <si>
    <t>GTK1131BAL</t>
  </si>
  <si>
    <t>Turisztikai informatikai alkalmazások</t>
  </si>
  <si>
    <t>GTK1132BAN</t>
  </si>
  <si>
    <t>GTK1132BAL</t>
  </si>
  <si>
    <t>Vendéglátó vállalkozások gazdaságtana</t>
  </si>
  <si>
    <t>GTK2168BAN</t>
  </si>
  <si>
    <t>GTK2168BAL</t>
  </si>
  <si>
    <t>Desztináció-menedzsment</t>
  </si>
  <si>
    <t>GTK2170BAN</t>
  </si>
  <si>
    <t>GTK2170BAL</t>
  </si>
  <si>
    <t>Minőségbiztosítás a turizmusban</t>
  </si>
  <si>
    <t>Nagyné Dr. Pércsi Kinga</t>
  </si>
  <si>
    <t>GTK2177BAN</t>
  </si>
  <si>
    <t>GTK2177BAL</t>
  </si>
  <si>
    <t>Szakdolgozat konzultáció II.</t>
  </si>
  <si>
    <t>GTK2171BAN</t>
  </si>
  <si>
    <t>GTK2171BAL</t>
  </si>
  <si>
    <t>Szállodai gazdálkodás</t>
  </si>
  <si>
    <t>GTK1186BAN</t>
  </si>
  <si>
    <t>GTK1186BAL</t>
  </si>
  <si>
    <t>Szakmai gyakorlat</t>
  </si>
  <si>
    <r>
      <t>A</t>
    </r>
    <r>
      <rPr>
        <vertAlign val="subscript"/>
        <sz val="8"/>
        <color indexed="8"/>
        <rFont val="Arial"/>
        <family val="2"/>
        <charset val="238"/>
      </rPr>
      <t>min</t>
    </r>
  </si>
  <si>
    <t>Sz</t>
  </si>
  <si>
    <t>Tárgykód</t>
  </si>
  <si>
    <t>E</t>
  </si>
  <si>
    <t>Gy</t>
  </si>
  <si>
    <t>Kr</t>
  </si>
  <si>
    <t>K</t>
  </si>
  <si>
    <t>F.típ.</t>
  </si>
  <si>
    <t>GTK1048BAN</t>
  </si>
  <si>
    <t>GTK1048BAL</t>
  </si>
  <si>
    <t>Regionális gazdaságtan</t>
  </si>
  <si>
    <t>Dr. Káposzta József</t>
  </si>
  <si>
    <t>Konferencia-szervező menedzser specializáció</t>
  </si>
  <si>
    <t>GTK1127BAN</t>
  </si>
  <si>
    <t>GTK1127BAL</t>
  </si>
  <si>
    <t>Protokoll</t>
  </si>
  <si>
    <t>GTK1129BAN</t>
  </si>
  <si>
    <t>GTK1129BAL</t>
  </si>
  <si>
    <t>Rendezvényszervezés módszertana</t>
  </si>
  <si>
    <t>GTK2169BAN</t>
  </si>
  <si>
    <t>GTK2169BAL</t>
  </si>
  <si>
    <t>Higiéne a vendéglátásban</t>
  </si>
  <si>
    <t>GTK2172BAN</t>
  </si>
  <si>
    <t>GTK2172BAL</t>
  </si>
  <si>
    <t>Táplálkozástan, gasztronómia</t>
  </si>
  <si>
    <t>Vizsga formája:</t>
  </si>
  <si>
    <t>Tárgyfelvétel típusa:</t>
  </si>
  <si>
    <t>V = Vizsga</t>
  </si>
  <si>
    <t xml:space="preserve">A = Kötelező </t>
  </si>
  <si>
    <t>G = Gyakorlati jegy</t>
  </si>
  <si>
    <t xml:space="preserve">B = Kötelezően választott </t>
  </si>
  <si>
    <t>Ai = Aláírás</t>
  </si>
  <si>
    <t xml:space="preserve">C = Szabadon választható </t>
  </si>
  <si>
    <r>
      <t>A</t>
    </r>
    <r>
      <rPr>
        <vertAlign val="subscript"/>
        <sz val="8"/>
        <rFont val="Arial"/>
        <family val="2"/>
        <charset val="238"/>
      </rPr>
      <t>min</t>
    </r>
    <r>
      <rPr>
        <sz val="8"/>
        <rFont val="Arial"/>
        <family val="2"/>
        <charset val="238"/>
      </rPr>
      <t xml:space="preserve"> = Minősített aláírás</t>
    </r>
  </si>
  <si>
    <t>Dr, Rudnák Ildikó</t>
  </si>
  <si>
    <t>Szakirányfelelős: Dr. Guth László</t>
  </si>
  <si>
    <t>Dr. Fehér István</t>
  </si>
  <si>
    <t>Szakfelelős javaslata: A biztonság és védelem kultúrája</t>
  </si>
  <si>
    <t>Dr. Molnár Márk</t>
  </si>
  <si>
    <t>Szakfelelős javaslata: Turizmus és művészet</t>
  </si>
  <si>
    <t>Dr. Béres-Virág Ágnes</t>
  </si>
  <si>
    <t>Egészségturizmus</t>
  </si>
  <si>
    <t>Dr. Varga-Nagy Adrienn</t>
  </si>
  <si>
    <t>Utazásszervezés</t>
  </si>
  <si>
    <t>KG, módszertan
 80-90</t>
  </si>
  <si>
    <t>Társ tud
10-20</t>
  </si>
  <si>
    <t>Szakmai
70-90</t>
  </si>
  <si>
    <t>Gazdaságpszichológia</t>
  </si>
  <si>
    <t>Dr. Mihály Nikolett</t>
  </si>
  <si>
    <t>GTK1009BAN</t>
  </si>
  <si>
    <t>GTK1009BAL</t>
  </si>
  <si>
    <t>Dr. Molnár Csilla</t>
  </si>
  <si>
    <t>GTK3146BAN</t>
  </si>
  <si>
    <t>GTK1275BAN</t>
  </si>
  <si>
    <t>GTK1275BAL</t>
  </si>
  <si>
    <t>Érvényes 2019. szeptemberétől</t>
  </si>
  <si>
    <t>Dr. Pataki László Zsolt</t>
  </si>
  <si>
    <t>GTK1044BAN</t>
  </si>
  <si>
    <t>GTK1044BAL</t>
  </si>
  <si>
    <t>Dr. Dávid Lóránt Dénes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</si>
</sst>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sz val="8"/>
      <color indexed="9"/>
      <name val="Times New Roman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vertAlign val="subscript"/>
      <sz val="8"/>
      <color indexed="8"/>
      <name val="Arial"/>
      <family val="2"/>
      <charset val="238"/>
    </font>
    <font>
      <vertAlign val="subscript"/>
      <sz val="8"/>
      <name val="Arial"/>
      <family val="2"/>
      <charset val="238"/>
    </font>
    <font>
      <sz val="8"/>
      <name val="Times New Roman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8"/>
        <bgColor indexed="9"/>
      </patternFill>
    </fill>
    <fill>
      <patternFill patternType="solid">
        <fgColor indexed="8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9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1" fillId="0" borderId="0" xfId="0" applyFont="1" applyFill="1"/>
    <xf numFmtId="0" fontId="5" fillId="0" borderId="0" xfId="0" applyFont="1" applyFill="1" applyAlignment="1">
      <alignment horizontal="left" vertical="center"/>
    </xf>
    <xf numFmtId="0" fontId="10" fillId="0" borderId="0" xfId="0" applyNumberFormat="1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13" fillId="0" borderId="0" xfId="0" applyNumberFormat="1" applyFont="1" applyFill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/>
    </xf>
    <xf numFmtId="0" fontId="0" fillId="0" borderId="1" xfId="0" applyFont="1" applyFill="1" applyBorder="1"/>
    <xf numFmtId="0" fontId="0" fillId="0" borderId="0" xfId="0" applyFont="1" applyFill="1"/>
    <xf numFmtId="0" fontId="16" fillId="0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vertical="center" wrapText="1"/>
    </xf>
    <xf numFmtId="0" fontId="16" fillId="4" borderId="1" xfId="0" applyFont="1" applyFill="1" applyBorder="1" applyAlignment="1">
      <alignment horizontal="center" vertical="center"/>
    </xf>
    <xf numFmtId="0" fontId="0" fillId="0" borderId="0" xfId="0" applyFont="1"/>
    <xf numFmtId="0" fontId="11" fillId="0" borderId="1" xfId="0" applyFont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0" fillId="7" borderId="1" xfId="0" applyNumberFormat="1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7" fillId="7" borderId="1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16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Border="1"/>
    <xf numFmtId="0" fontId="11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NumberFormat="1" applyFont="1" applyFill="1" applyBorder="1" applyAlignment="1">
      <alignment horizontal="center" vertical="center" wrapText="1"/>
    </xf>
    <xf numFmtId="0" fontId="17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16" fillId="0" borderId="0" xfId="0" applyFont="1" applyFill="1" applyBorder="1" applyAlignment="1">
      <alignment vertical="center"/>
    </xf>
    <xf numFmtId="0" fontId="17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vertical="center" wrapText="1"/>
    </xf>
    <xf numFmtId="0" fontId="14" fillId="2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vertic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17" fillId="0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6" fillId="4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0" fillId="0" borderId="0" xfId="0" applyFont="1" applyAlignment="1">
      <alignment horizontal="center" wrapText="1"/>
    </xf>
    <xf numFmtId="0" fontId="3" fillId="9" borderId="1" xfId="0" applyFont="1" applyFill="1" applyBorder="1" applyAlignment="1">
      <alignment vertical="center" wrapText="1"/>
    </xf>
    <xf numFmtId="0" fontId="3" fillId="10" borderId="1" xfId="0" applyNumberFormat="1" applyFont="1" applyFill="1" applyBorder="1" applyAlignment="1">
      <alignment horizontal="center" vertical="center" wrapText="1"/>
    </xf>
    <xf numFmtId="0" fontId="16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16" fillId="10" borderId="1" xfId="0" applyFont="1" applyFill="1" applyBorder="1" applyAlignment="1">
      <alignment vertical="center" wrapText="1"/>
    </xf>
    <xf numFmtId="0" fontId="16" fillId="10" borderId="1" xfId="0" applyFont="1" applyFill="1" applyBorder="1" applyAlignment="1">
      <alignment horizontal="center" vertical="center"/>
    </xf>
    <xf numFmtId="0" fontId="10" fillId="8" borderId="2" xfId="0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47625</xdr:rowOff>
    </xdr:from>
    <xdr:to>
      <xdr:col>1</xdr:col>
      <xdr:colOff>552450</xdr:colOff>
      <xdr:row>3</xdr:row>
      <xdr:rowOff>38100</xdr:rowOff>
    </xdr:to>
    <xdr:pic>
      <xdr:nvPicPr>
        <xdr:cNvPr id="2" name="Picture 4" descr="mkk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47625"/>
          <a:ext cx="5334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Q75"/>
  <sheetViews>
    <sheetView tabSelected="1" zoomScaleNormal="100" zoomScaleSheetLayoutView="80" workbookViewId="0">
      <pane ySplit="9" topLeftCell="A10" activePane="bottomLeft" state="frozen"/>
      <selection pane="bottomLeft" activeCell="A10" sqref="A10"/>
    </sheetView>
  </sheetViews>
  <sheetFormatPr defaultRowHeight="14.4" x14ac:dyDescent="0.3"/>
  <cols>
    <col min="1" max="1" width="6.6640625" style="1" customWidth="1"/>
    <col min="2" max="2" width="12.6640625" style="16" customWidth="1"/>
    <col min="3" max="4" width="14.6640625" style="5" customWidth="1"/>
    <col min="5" max="5" width="38.6640625" style="75" customWidth="1"/>
    <col min="6" max="6" width="30.6640625" style="5" customWidth="1"/>
    <col min="7" max="9" width="8.6640625" style="14" customWidth="1"/>
    <col min="10" max="10" width="8.6640625" style="15" customWidth="1"/>
    <col min="11" max="12" width="8.6640625" style="16" customWidth="1"/>
    <col min="13" max="13" width="38.6640625" style="5" customWidth="1"/>
    <col min="14" max="14" width="38.6640625" customWidth="1"/>
    <col min="15" max="15" width="14" hidden="1" customWidth="1"/>
    <col min="16" max="16" width="12.44140625" hidden="1" customWidth="1"/>
    <col min="17" max="17" width="0" hidden="1" customWidth="1"/>
  </cols>
  <sheetData>
    <row r="1" spans="1:17" ht="15" customHeight="1" x14ac:dyDescent="0.3">
      <c r="C1" s="3" t="s">
        <v>0</v>
      </c>
      <c r="D1" s="2"/>
      <c r="E1" s="4"/>
      <c r="G1" s="6"/>
      <c r="H1" s="6"/>
      <c r="I1" s="6"/>
      <c r="J1" s="7"/>
      <c r="K1" s="4"/>
      <c r="L1" s="4"/>
      <c r="M1" s="8"/>
    </row>
    <row r="2" spans="1:17" ht="15" customHeight="1" x14ac:dyDescent="0.3">
      <c r="C2" s="3" t="s">
        <v>1</v>
      </c>
      <c r="D2" s="2"/>
      <c r="E2" s="4"/>
      <c r="F2" s="9"/>
      <c r="G2" s="6"/>
      <c r="H2" s="6"/>
      <c r="I2" s="6"/>
      <c r="J2" s="7"/>
      <c r="K2" s="4"/>
      <c r="L2" s="4"/>
      <c r="M2" s="10"/>
    </row>
    <row r="3" spans="1:17" ht="15" customHeight="1" x14ac:dyDescent="0.3">
      <c r="C3" s="3" t="s">
        <v>2</v>
      </c>
      <c r="D3" s="2"/>
      <c r="E3" s="4"/>
      <c r="F3" s="9"/>
      <c r="G3" s="6"/>
      <c r="H3" s="6"/>
      <c r="I3" s="6"/>
      <c r="J3" s="7"/>
      <c r="K3" s="4"/>
      <c r="L3" s="4"/>
      <c r="M3" s="11"/>
    </row>
    <row r="4" spans="1:17" ht="15" customHeight="1" x14ac:dyDescent="0.3">
      <c r="B4" s="4"/>
      <c r="C4" s="2"/>
      <c r="D4" s="2"/>
      <c r="E4" s="4"/>
      <c r="F4" s="9"/>
      <c r="G4" s="6"/>
      <c r="H4" s="6"/>
      <c r="I4" s="6"/>
      <c r="J4" s="7"/>
      <c r="K4" s="4"/>
      <c r="L4" s="4"/>
    </row>
    <row r="5" spans="1:17" ht="15" customHeight="1" x14ac:dyDescent="0.3">
      <c r="B5" s="12" t="s">
        <v>3</v>
      </c>
      <c r="C5" s="13"/>
      <c r="D5" s="13"/>
      <c r="E5" s="13"/>
      <c r="F5" s="13"/>
      <c r="N5" s="17" t="s">
        <v>202</v>
      </c>
    </row>
    <row r="6" spans="1:17" ht="15" customHeight="1" x14ac:dyDescent="0.3">
      <c r="B6" s="13"/>
      <c r="C6" s="13"/>
      <c r="D6" s="13"/>
      <c r="E6" s="13"/>
      <c r="F6" s="13"/>
      <c r="N6" s="18"/>
    </row>
    <row r="7" spans="1:17" ht="15" customHeight="1" x14ac:dyDescent="0.3">
      <c r="B7" s="13"/>
      <c r="C7" s="13"/>
      <c r="D7" s="13"/>
      <c r="E7" s="13"/>
      <c r="F7" s="13"/>
      <c r="G7" s="89" t="s">
        <v>4</v>
      </c>
      <c r="H7" s="89"/>
      <c r="I7" s="20" t="s">
        <v>5</v>
      </c>
      <c r="J7" s="7"/>
      <c r="K7" s="13"/>
      <c r="L7" s="13"/>
    </row>
    <row r="8" spans="1:17" ht="15" customHeight="1" x14ac:dyDescent="0.3">
      <c r="A8" s="21"/>
      <c r="B8" s="23"/>
      <c r="C8" s="23"/>
      <c r="D8" s="23"/>
      <c r="E8" s="23"/>
      <c r="F8" s="23"/>
      <c r="G8" s="88" t="s">
        <v>6</v>
      </c>
      <c r="H8" s="88"/>
      <c r="I8" s="24" t="s">
        <v>7</v>
      </c>
      <c r="J8" s="25"/>
      <c r="K8" s="23"/>
      <c r="L8" s="23"/>
      <c r="M8" s="22"/>
    </row>
    <row r="9" spans="1:17" s="30" customFormat="1" ht="22.5" customHeight="1" x14ac:dyDescent="0.2">
      <c r="A9" s="26"/>
      <c r="B9" s="27" t="s">
        <v>8</v>
      </c>
      <c r="C9" s="27" t="s">
        <v>9</v>
      </c>
      <c r="D9" s="27" t="s">
        <v>10</v>
      </c>
      <c r="E9" s="27" t="s">
        <v>11</v>
      </c>
      <c r="F9" s="27" t="s">
        <v>12</v>
      </c>
      <c r="G9" s="28" t="s">
        <v>13</v>
      </c>
      <c r="H9" s="28" t="s">
        <v>14</v>
      </c>
      <c r="I9" s="28" t="s">
        <v>13</v>
      </c>
      <c r="J9" s="28" t="s">
        <v>15</v>
      </c>
      <c r="K9" s="27" t="s">
        <v>16</v>
      </c>
      <c r="L9" s="27" t="s">
        <v>17</v>
      </c>
      <c r="M9" s="29" t="s">
        <v>18</v>
      </c>
      <c r="N9" s="27" t="s">
        <v>19</v>
      </c>
      <c r="O9" s="80" t="s">
        <v>191</v>
      </c>
      <c r="P9" s="80" t="s">
        <v>192</v>
      </c>
      <c r="Q9" s="80" t="s">
        <v>193</v>
      </c>
    </row>
    <row r="10" spans="1:17" s="35" customFormat="1" ht="15" customHeight="1" x14ac:dyDescent="0.3">
      <c r="A10" s="79">
        <v>1</v>
      </c>
      <c r="B10" s="36">
        <v>1</v>
      </c>
      <c r="C10" s="32" t="s">
        <v>20</v>
      </c>
      <c r="D10" s="32" t="s">
        <v>21</v>
      </c>
      <c r="E10" s="32" t="s">
        <v>22</v>
      </c>
      <c r="F10" s="32" t="s">
        <v>23</v>
      </c>
      <c r="G10" s="55">
        <v>1</v>
      </c>
      <c r="H10" s="55">
        <v>2</v>
      </c>
      <c r="I10" s="55">
        <f>J10*3</f>
        <v>15</v>
      </c>
      <c r="J10" s="55">
        <v>5</v>
      </c>
      <c r="K10" s="33" t="s">
        <v>24</v>
      </c>
      <c r="L10" s="33" t="s">
        <v>25</v>
      </c>
      <c r="M10" s="32"/>
      <c r="N10" s="34"/>
      <c r="O10" s="35">
        <v>5</v>
      </c>
    </row>
    <row r="11" spans="1:17" s="35" customFormat="1" ht="15" customHeight="1" x14ac:dyDescent="0.3">
      <c r="A11" s="79">
        <v>2</v>
      </c>
      <c r="B11" s="36">
        <v>1</v>
      </c>
      <c r="C11" s="32" t="s">
        <v>74</v>
      </c>
      <c r="D11" s="32" t="s">
        <v>75</v>
      </c>
      <c r="E11" s="32" t="s">
        <v>76</v>
      </c>
      <c r="F11" s="32" t="s">
        <v>77</v>
      </c>
      <c r="G11" s="51">
        <v>2</v>
      </c>
      <c r="H11" s="51">
        <v>0</v>
      </c>
      <c r="I11" s="51">
        <f t="shared" ref="I11" si="0">J11*3</f>
        <v>9</v>
      </c>
      <c r="J11" s="84">
        <v>3</v>
      </c>
      <c r="K11" s="36" t="s">
        <v>34</v>
      </c>
      <c r="L11" s="36" t="s">
        <v>25</v>
      </c>
      <c r="M11" s="32"/>
      <c r="N11" s="34"/>
      <c r="P11" s="35">
        <v>3</v>
      </c>
    </row>
    <row r="12" spans="1:17" s="35" customFormat="1" ht="15" customHeight="1" x14ac:dyDescent="0.3">
      <c r="A12" s="79">
        <v>3</v>
      </c>
      <c r="B12" s="36">
        <v>1</v>
      </c>
      <c r="C12" s="32" t="s">
        <v>26</v>
      </c>
      <c r="D12" s="32" t="s">
        <v>27</v>
      </c>
      <c r="E12" s="32" t="s">
        <v>28</v>
      </c>
      <c r="F12" s="32" t="s">
        <v>29</v>
      </c>
      <c r="G12" s="55">
        <v>0</v>
      </c>
      <c r="H12" s="55">
        <v>4</v>
      </c>
      <c r="I12" s="55">
        <f t="shared" ref="I12:I17" si="1">J12*3</f>
        <v>15</v>
      </c>
      <c r="J12" s="55">
        <v>5</v>
      </c>
      <c r="K12" s="33" t="s">
        <v>24</v>
      </c>
      <c r="L12" s="33" t="s">
        <v>25</v>
      </c>
      <c r="M12" s="32"/>
      <c r="N12" s="32"/>
      <c r="O12" s="35">
        <v>5</v>
      </c>
    </row>
    <row r="13" spans="1:17" s="35" customFormat="1" ht="15" customHeight="1" x14ac:dyDescent="0.3">
      <c r="A13" s="79">
        <v>4</v>
      </c>
      <c r="B13" s="36">
        <v>1</v>
      </c>
      <c r="C13" s="32" t="s">
        <v>30</v>
      </c>
      <c r="D13" s="32" t="s">
        <v>31</v>
      </c>
      <c r="E13" s="32" t="s">
        <v>32</v>
      </c>
      <c r="F13" s="32" t="s">
        <v>33</v>
      </c>
      <c r="G13" s="55">
        <v>2</v>
      </c>
      <c r="H13" s="55">
        <v>2</v>
      </c>
      <c r="I13" s="55">
        <f t="shared" si="1"/>
        <v>18</v>
      </c>
      <c r="J13" s="55">
        <v>6</v>
      </c>
      <c r="K13" s="33" t="s">
        <v>34</v>
      </c>
      <c r="L13" s="33" t="s">
        <v>25</v>
      </c>
      <c r="M13" s="32"/>
      <c r="N13" s="32"/>
      <c r="O13" s="35">
        <v>6</v>
      </c>
    </row>
    <row r="14" spans="1:17" s="39" customFormat="1" ht="15" customHeight="1" x14ac:dyDescent="0.3">
      <c r="A14" s="79">
        <v>5</v>
      </c>
      <c r="B14" s="41">
        <v>1</v>
      </c>
      <c r="C14" s="37" t="s">
        <v>35</v>
      </c>
      <c r="D14" s="37" t="s">
        <v>36</v>
      </c>
      <c r="E14" s="37" t="s">
        <v>37</v>
      </c>
      <c r="F14" s="37" t="s">
        <v>183</v>
      </c>
      <c r="G14" s="78">
        <v>2</v>
      </c>
      <c r="H14" s="78">
        <v>0</v>
      </c>
      <c r="I14" s="78">
        <f t="shared" si="1"/>
        <v>12</v>
      </c>
      <c r="J14" s="78">
        <v>4</v>
      </c>
      <c r="K14" s="38" t="s">
        <v>34</v>
      </c>
      <c r="L14" s="38" t="s">
        <v>38</v>
      </c>
      <c r="M14" s="37"/>
      <c r="N14" s="37" t="s">
        <v>94</v>
      </c>
      <c r="P14" s="39">
        <v>4</v>
      </c>
    </row>
    <row r="15" spans="1:17" s="39" customFormat="1" ht="15" customHeight="1" x14ac:dyDescent="0.3">
      <c r="A15" s="40"/>
      <c r="B15" s="41">
        <v>1</v>
      </c>
      <c r="C15" s="37" t="s">
        <v>39</v>
      </c>
      <c r="D15" s="37" t="s">
        <v>40</v>
      </c>
      <c r="E15" s="37" t="s">
        <v>41</v>
      </c>
      <c r="F15" s="37" t="s">
        <v>42</v>
      </c>
      <c r="G15" s="78">
        <v>2</v>
      </c>
      <c r="H15" s="78">
        <v>0</v>
      </c>
      <c r="I15" s="78">
        <f t="shared" si="1"/>
        <v>12</v>
      </c>
      <c r="J15" s="78">
        <v>4</v>
      </c>
      <c r="K15" s="38" t="s">
        <v>34</v>
      </c>
      <c r="L15" s="38" t="s">
        <v>38</v>
      </c>
      <c r="M15" s="37"/>
      <c r="N15" s="37" t="s">
        <v>94</v>
      </c>
      <c r="O15" s="39">
        <v>4</v>
      </c>
    </row>
    <row r="16" spans="1:17" s="39" customFormat="1" ht="15" customHeight="1" x14ac:dyDescent="0.3">
      <c r="A16" s="40"/>
      <c r="B16" s="41">
        <v>1</v>
      </c>
      <c r="C16" s="37" t="s">
        <v>43</v>
      </c>
      <c r="D16" s="37" t="s">
        <v>44</v>
      </c>
      <c r="E16" s="37" t="s">
        <v>45</v>
      </c>
      <c r="F16" s="37" t="s">
        <v>46</v>
      </c>
      <c r="G16" s="42">
        <v>2</v>
      </c>
      <c r="H16" s="42">
        <v>0</v>
      </c>
      <c r="I16" s="42">
        <f t="shared" si="1"/>
        <v>12</v>
      </c>
      <c r="J16" s="42">
        <v>4</v>
      </c>
      <c r="K16" s="38" t="s">
        <v>34</v>
      </c>
      <c r="L16" s="38" t="s">
        <v>38</v>
      </c>
      <c r="M16" s="37"/>
      <c r="N16" s="37" t="s">
        <v>94</v>
      </c>
      <c r="O16" s="39">
        <v>4</v>
      </c>
    </row>
    <row r="17" spans="1:17" s="46" customFormat="1" x14ac:dyDescent="0.3">
      <c r="A17" s="31">
        <v>6</v>
      </c>
      <c r="B17" s="44">
        <v>1</v>
      </c>
      <c r="C17" s="43"/>
      <c r="D17" s="43"/>
      <c r="E17" s="43" t="s">
        <v>47</v>
      </c>
      <c r="F17" s="43"/>
      <c r="G17" s="44">
        <v>3</v>
      </c>
      <c r="H17" s="44">
        <v>0</v>
      </c>
      <c r="I17" s="44">
        <f t="shared" si="1"/>
        <v>15</v>
      </c>
      <c r="J17" s="44">
        <v>5</v>
      </c>
      <c r="K17" s="44" t="s">
        <v>34</v>
      </c>
      <c r="L17" s="44" t="s">
        <v>48</v>
      </c>
      <c r="M17" s="43"/>
      <c r="N17" s="81" t="s">
        <v>184</v>
      </c>
    </row>
    <row r="18" spans="1:17" ht="15" customHeight="1" x14ac:dyDescent="0.3">
      <c r="A18" s="47">
        <f>G18+H18</f>
        <v>18</v>
      </c>
      <c r="B18" s="49"/>
      <c r="C18" s="48"/>
      <c r="D18" s="48"/>
      <c r="E18" s="48"/>
      <c r="F18" s="48"/>
      <c r="G18" s="47">
        <f>+G10+G11+G12+G13+G14+G17</f>
        <v>10</v>
      </c>
      <c r="H18" s="47">
        <f t="shared" ref="H18:J18" si="2">+H10+H11+H12+H13+H14+H17</f>
        <v>8</v>
      </c>
      <c r="I18" s="47">
        <f t="shared" si="2"/>
        <v>84</v>
      </c>
      <c r="J18" s="47">
        <f t="shared" si="2"/>
        <v>28</v>
      </c>
      <c r="K18" s="50"/>
      <c r="L18" s="50"/>
      <c r="M18" s="48"/>
      <c r="N18" s="48"/>
    </row>
    <row r="19" spans="1:17" s="35" customFormat="1" ht="15" customHeight="1" x14ac:dyDescent="0.3">
      <c r="A19" s="31">
        <v>1</v>
      </c>
      <c r="B19" s="36">
        <v>2</v>
      </c>
      <c r="C19" s="32" t="s">
        <v>49</v>
      </c>
      <c r="D19" s="32" t="s">
        <v>50</v>
      </c>
      <c r="E19" s="32" t="s">
        <v>51</v>
      </c>
      <c r="F19" s="85" t="s">
        <v>185</v>
      </c>
      <c r="G19" s="82">
        <v>2</v>
      </c>
      <c r="H19" s="82">
        <v>2</v>
      </c>
      <c r="I19" s="82">
        <f>J19*3</f>
        <v>15</v>
      </c>
      <c r="J19" s="82">
        <v>5</v>
      </c>
      <c r="K19" s="86" t="s">
        <v>34</v>
      </c>
      <c r="L19" s="33" t="s">
        <v>25</v>
      </c>
      <c r="M19" s="32"/>
      <c r="N19" s="32"/>
      <c r="O19" s="35">
        <v>5</v>
      </c>
    </row>
    <row r="20" spans="1:17" s="35" customFormat="1" ht="15" customHeight="1" x14ac:dyDescent="0.3">
      <c r="A20" s="31">
        <v>2</v>
      </c>
      <c r="B20" s="36">
        <v>2</v>
      </c>
      <c r="C20" s="32" t="s">
        <v>52</v>
      </c>
      <c r="D20" s="32" t="s">
        <v>53</v>
      </c>
      <c r="E20" s="32" t="s">
        <v>54</v>
      </c>
      <c r="F20" s="85" t="s">
        <v>55</v>
      </c>
      <c r="G20" s="82">
        <v>2</v>
      </c>
      <c r="H20" s="82">
        <v>0</v>
      </c>
      <c r="I20" s="82">
        <f t="shared" ref="I20:I25" si="3">J20*3</f>
        <v>12</v>
      </c>
      <c r="J20" s="82">
        <v>4</v>
      </c>
      <c r="K20" s="86" t="s">
        <v>34</v>
      </c>
      <c r="L20" s="33" t="s">
        <v>25</v>
      </c>
      <c r="M20" s="32"/>
      <c r="N20" s="32"/>
      <c r="O20" s="35">
        <v>4</v>
      </c>
    </row>
    <row r="21" spans="1:17" s="35" customFormat="1" ht="15" customHeight="1" x14ac:dyDescent="0.3">
      <c r="A21" s="31">
        <v>3</v>
      </c>
      <c r="B21" s="36">
        <v>2</v>
      </c>
      <c r="C21" s="32" t="s">
        <v>56</v>
      </c>
      <c r="D21" s="32" t="s">
        <v>57</v>
      </c>
      <c r="E21" s="32" t="s">
        <v>58</v>
      </c>
      <c r="F21" s="85" t="s">
        <v>203</v>
      </c>
      <c r="G21" s="82">
        <v>2</v>
      </c>
      <c r="H21" s="82">
        <v>0</v>
      </c>
      <c r="I21" s="82">
        <f t="shared" si="3"/>
        <v>12</v>
      </c>
      <c r="J21" s="82">
        <v>4</v>
      </c>
      <c r="K21" s="86" t="s">
        <v>34</v>
      </c>
      <c r="L21" s="33" t="s">
        <v>25</v>
      </c>
      <c r="M21" s="32"/>
      <c r="N21" s="32"/>
      <c r="O21" s="35">
        <v>4</v>
      </c>
    </row>
    <row r="22" spans="1:17" s="35" customFormat="1" ht="15" customHeight="1" x14ac:dyDescent="0.3">
      <c r="A22" s="31">
        <v>4</v>
      </c>
      <c r="B22" s="36">
        <v>2</v>
      </c>
      <c r="C22" s="32" t="s">
        <v>59</v>
      </c>
      <c r="D22" s="32" t="s">
        <v>60</v>
      </c>
      <c r="E22" s="32" t="s">
        <v>61</v>
      </c>
      <c r="F22" s="85" t="s">
        <v>62</v>
      </c>
      <c r="G22" s="82">
        <v>1</v>
      </c>
      <c r="H22" s="82">
        <v>2</v>
      </c>
      <c r="I22" s="82">
        <f t="shared" si="3"/>
        <v>15</v>
      </c>
      <c r="J22" s="82">
        <v>5</v>
      </c>
      <c r="K22" s="86" t="s">
        <v>24</v>
      </c>
      <c r="L22" s="33" t="s">
        <v>25</v>
      </c>
      <c r="M22" s="32"/>
      <c r="N22" s="32"/>
      <c r="O22" s="35">
        <v>5</v>
      </c>
    </row>
    <row r="23" spans="1:17" s="35" customFormat="1" ht="15" customHeight="1" x14ac:dyDescent="0.3">
      <c r="A23" s="31">
        <v>5</v>
      </c>
      <c r="B23" s="36">
        <v>2</v>
      </c>
      <c r="C23" s="32" t="s">
        <v>63</v>
      </c>
      <c r="D23" s="32" t="s">
        <v>64</v>
      </c>
      <c r="E23" s="32" t="s">
        <v>65</v>
      </c>
      <c r="F23" s="85" t="s">
        <v>181</v>
      </c>
      <c r="G23" s="82">
        <v>1</v>
      </c>
      <c r="H23" s="82">
        <v>1</v>
      </c>
      <c r="I23" s="82">
        <f>J23*3</f>
        <v>9</v>
      </c>
      <c r="J23" s="82">
        <v>3</v>
      </c>
      <c r="K23" s="86" t="s">
        <v>24</v>
      </c>
      <c r="L23" s="33" t="s">
        <v>25</v>
      </c>
      <c r="M23" s="32"/>
      <c r="N23" s="32"/>
      <c r="O23" s="35">
        <v>3</v>
      </c>
    </row>
    <row r="24" spans="1:17" s="35" customFormat="1" ht="15" customHeight="1" x14ac:dyDescent="0.3">
      <c r="A24" s="31">
        <v>6</v>
      </c>
      <c r="B24" s="36">
        <v>2</v>
      </c>
      <c r="C24" s="32" t="s">
        <v>66</v>
      </c>
      <c r="D24" s="32" t="s">
        <v>67</v>
      </c>
      <c r="E24" s="32" t="s">
        <v>68</v>
      </c>
      <c r="F24" s="85" t="s">
        <v>69</v>
      </c>
      <c r="G24" s="84">
        <v>3</v>
      </c>
      <c r="H24" s="84">
        <v>0</v>
      </c>
      <c r="I24" s="84">
        <f>J24*3</f>
        <v>18</v>
      </c>
      <c r="J24" s="84">
        <v>6</v>
      </c>
      <c r="K24" s="83" t="s">
        <v>34</v>
      </c>
      <c r="L24" s="36" t="s">
        <v>25</v>
      </c>
      <c r="M24" s="32"/>
      <c r="N24" s="32"/>
      <c r="Q24" s="35">
        <v>6</v>
      </c>
    </row>
    <row r="25" spans="1:17" s="35" customFormat="1" ht="15" customHeight="1" x14ac:dyDescent="0.3">
      <c r="A25" s="40">
        <v>7</v>
      </c>
      <c r="B25" s="36">
        <v>2</v>
      </c>
      <c r="C25" s="32" t="s">
        <v>70</v>
      </c>
      <c r="D25" s="32" t="s">
        <v>71</v>
      </c>
      <c r="E25" s="32" t="s">
        <v>72</v>
      </c>
      <c r="F25" s="32" t="s">
        <v>73</v>
      </c>
      <c r="G25" s="52">
        <v>2</v>
      </c>
      <c r="H25" s="52">
        <v>2</v>
      </c>
      <c r="I25" s="52">
        <f t="shared" si="3"/>
        <v>15</v>
      </c>
      <c r="J25" s="52">
        <v>5</v>
      </c>
      <c r="K25" s="33" t="s">
        <v>34</v>
      </c>
      <c r="L25" s="33" t="s">
        <v>25</v>
      </c>
      <c r="M25" s="32"/>
      <c r="N25" s="32"/>
      <c r="O25" s="35">
        <v>5</v>
      </c>
    </row>
    <row r="26" spans="1:17" ht="15" customHeight="1" x14ac:dyDescent="0.3">
      <c r="A26" s="47">
        <f>G26+H26</f>
        <v>20</v>
      </c>
      <c r="B26" s="49"/>
      <c r="C26" s="48"/>
      <c r="D26" s="48"/>
      <c r="E26" s="48"/>
      <c r="F26" s="48"/>
      <c r="G26" s="47">
        <f>SUM(G19:G25)</f>
        <v>13</v>
      </c>
      <c r="H26" s="47">
        <f>SUM(H19:H25)</f>
        <v>7</v>
      </c>
      <c r="I26" s="47">
        <f>SUM(I19:I25)</f>
        <v>96</v>
      </c>
      <c r="J26" s="47">
        <f>SUM(J19:J25)</f>
        <v>32</v>
      </c>
      <c r="K26" s="50"/>
      <c r="L26" s="50"/>
      <c r="M26" s="48"/>
      <c r="N26" s="48"/>
    </row>
    <row r="27" spans="1:17" s="35" customFormat="1" ht="15" customHeight="1" x14ac:dyDescent="0.3">
      <c r="A27" s="31">
        <v>1</v>
      </c>
      <c r="B27" s="36">
        <v>3</v>
      </c>
      <c r="C27" s="32" t="s">
        <v>78</v>
      </c>
      <c r="D27" s="32" t="s">
        <v>79</v>
      </c>
      <c r="E27" s="32" t="s">
        <v>80</v>
      </c>
      <c r="F27" s="32" t="s">
        <v>62</v>
      </c>
      <c r="G27" s="51">
        <v>2</v>
      </c>
      <c r="H27" s="51">
        <v>2</v>
      </c>
      <c r="I27" s="51">
        <f t="shared" ref="I27:I35" si="4">J27*3</f>
        <v>15</v>
      </c>
      <c r="J27" s="51">
        <v>5</v>
      </c>
      <c r="K27" s="36" t="s">
        <v>34</v>
      </c>
      <c r="L27" s="36" t="s">
        <v>25</v>
      </c>
      <c r="M27" s="32"/>
      <c r="N27" s="32"/>
      <c r="O27" s="35">
        <v>5</v>
      </c>
    </row>
    <row r="28" spans="1:17" s="35" customFormat="1" ht="15" customHeight="1" x14ac:dyDescent="0.3">
      <c r="A28" s="31">
        <v>2</v>
      </c>
      <c r="B28" s="36">
        <v>3</v>
      </c>
      <c r="C28" s="32" t="s">
        <v>81</v>
      </c>
      <c r="D28" s="32" t="s">
        <v>82</v>
      </c>
      <c r="E28" s="32" t="s">
        <v>83</v>
      </c>
      <c r="F28" s="32" t="s">
        <v>84</v>
      </c>
      <c r="G28" s="51">
        <v>2</v>
      </c>
      <c r="H28" s="51">
        <v>2</v>
      </c>
      <c r="I28" s="51">
        <f t="shared" si="4"/>
        <v>15</v>
      </c>
      <c r="J28" s="51">
        <v>5</v>
      </c>
      <c r="K28" s="36" t="s">
        <v>34</v>
      </c>
      <c r="L28" s="36" t="s">
        <v>25</v>
      </c>
      <c r="M28" s="32"/>
      <c r="N28" s="32"/>
      <c r="O28" s="35">
        <v>5</v>
      </c>
    </row>
    <row r="29" spans="1:17" s="35" customFormat="1" ht="15" customHeight="1" x14ac:dyDescent="0.3">
      <c r="A29" s="31">
        <v>3</v>
      </c>
      <c r="B29" s="36">
        <v>3</v>
      </c>
      <c r="C29" s="32" t="s">
        <v>109</v>
      </c>
      <c r="D29" s="32" t="s">
        <v>110</v>
      </c>
      <c r="E29" s="32" t="s">
        <v>111</v>
      </c>
      <c r="F29" s="32" t="s">
        <v>69</v>
      </c>
      <c r="G29" s="52">
        <v>2</v>
      </c>
      <c r="H29" s="52">
        <v>1</v>
      </c>
      <c r="I29" s="52">
        <f t="shared" si="4"/>
        <v>18</v>
      </c>
      <c r="J29" s="52">
        <v>6</v>
      </c>
      <c r="K29" s="33" t="s">
        <v>34</v>
      </c>
      <c r="L29" s="33" t="s">
        <v>25</v>
      </c>
      <c r="M29" s="32"/>
      <c r="N29" s="32"/>
      <c r="Q29" s="35">
        <v>6</v>
      </c>
    </row>
    <row r="30" spans="1:17" s="35" customFormat="1" ht="15" customHeight="1" x14ac:dyDescent="0.3">
      <c r="A30" s="31">
        <v>4</v>
      </c>
      <c r="B30" s="36">
        <v>3</v>
      </c>
      <c r="C30" s="32" t="s">
        <v>85</v>
      </c>
      <c r="D30" s="32"/>
      <c r="E30" s="32" t="s">
        <v>86</v>
      </c>
      <c r="F30" s="32" t="s">
        <v>87</v>
      </c>
      <c r="G30" s="51">
        <v>0</v>
      </c>
      <c r="H30" s="51">
        <v>4</v>
      </c>
      <c r="I30" s="51">
        <f t="shared" si="4"/>
        <v>0</v>
      </c>
      <c r="J30" s="51">
        <v>0</v>
      </c>
      <c r="K30" s="36" t="s">
        <v>25</v>
      </c>
      <c r="L30" s="36" t="s">
        <v>25</v>
      </c>
      <c r="M30" s="32"/>
      <c r="N30" s="32"/>
    </row>
    <row r="31" spans="1:17" s="35" customFormat="1" ht="15" customHeight="1" x14ac:dyDescent="0.3">
      <c r="A31" s="31">
        <v>5</v>
      </c>
      <c r="B31" s="36">
        <v>3</v>
      </c>
      <c r="C31" s="32" t="s">
        <v>88</v>
      </c>
      <c r="D31" s="32" t="s">
        <v>89</v>
      </c>
      <c r="E31" s="32" t="s">
        <v>90</v>
      </c>
      <c r="F31" s="32" t="s">
        <v>91</v>
      </c>
      <c r="G31" s="51">
        <v>2</v>
      </c>
      <c r="H31" s="51">
        <v>0</v>
      </c>
      <c r="I31" s="51">
        <f t="shared" si="4"/>
        <v>12</v>
      </c>
      <c r="J31" s="51">
        <v>4</v>
      </c>
      <c r="K31" s="36" t="s">
        <v>34</v>
      </c>
      <c r="L31" s="36" t="s">
        <v>25</v>
      </c>
      <c r="M31" s="32"/>
      <c r="N31" s="32"/>
      <c r="O31" s="35">
        <v>4</v>
      </c>
    </row>
    <row r="32" spans="1:17" s="35" customFormat="1" ht="15" customHeight="1" x14ac:dyDescent="0.3">
      <c r="A32" s="31">
        <v>6</v>
      </c>
      <c r="B32" s="41">
        <v>3</v>
      </c>
      <c r="C32" s="37" t="s">
        <v>196</v>
      </c>
      <c r="D32" s="37" t="s">
        <v>197</v>
      </c>
      <c r="E32" s="37" t="s">
        <v>194</v>
      </c>
      <c r="F32" s="37" t="s">
        <v>195</v>
      </c>
      <c r="G32" s="42">
        <v>2</v>
      </c>
      <c r="H32" s="42">
        <v>0</v>
      </c>
      <c r="I32" s="42">
        <f t="shared" si="4"/>
        <v>12</v>
      </c>
      <c r="J32" s="42">
        <v>4</v>
      </c>
      <c r="K32" s="38" t="s">
        <v>34</v>
      </c>
      <c r="L32" s="38" t="s">
        <v>38</v>
      </c>
      <c r="M32" s="37"/>
      <c r="N32" s="37" t="s">
        <v>94</v>
      </c>
      <c r="P32" s="35">
        <v>4</v>
      </c>
    </row>
    <row r="33" spans="1:17" s="35" customFormat="1" ht="15" customHeight="1" x14ac:dyDescent="0.3">
      <c r="A33" s="31"/>
      <c r="B33" s="41">
        <v>3</v>
      </c>
      <c r="C33" s="37" t="s">
        <v>204</v>
      </c>
      <c r="D33" s="37" t="s">
        <v>205</v>
      </c>
      <c r="E33" s="37" t="s">
        <v>92</v>
      </c>
      <c r="F33" s="37" t="s">
        <v>93</v>
      </c>
      <c r="G33" s="42">
        <v>2</v>
      </c>
      <c r="H33" s="42">
        <v>0</v>
      </c>
      <c r="I33" s="42">
        <f>J33*3</f>
        <v>12</v>
      </c>
      <c r="J33" s="42">
        <v>4</v>
      </c>
      <c r="K33" s="38" t="s">
        <v>34</v>
      </c>
      <c r="L33" s="38" t="s">
        <v>38</v>
      </c>
      <c r="M33" s="37"/>
      <c r="N33" s="37" t="s">
        <v>94</v>
      </c>
      <c r="O33" s="35">
        <v>4</v>
      </c>
    </row>
    <row r="34" spans="1:17" s="35" customFormat="1" ht="15" customHeight="1" x14ac:dyDescent="0.3">
      <c r="A34" s="31"/>
      <c r="B34" s="41">
        <v>3</v>
      </c>
      <c r="C34" s="37" t="s">
        <v>95</v>
      </c>
      <c r="D34" s="37" t="s">
        <v>96</v>
      </c>
      <c r="E34" s="37" t="s">
        <v>97</v>
      </c>
      <c r="F34" s="37" t="s">
        <v>98</v>
      </c>
      <c r="G34" s="42">
        <v>2</v>
      </c>
      <c r="H34" s="42">
        <v>1</v>
      </c>
      <c r="I34" s="42">
        <f>J34*3</f>
        <v>12</v>
      </c>
      <c r="J34" s="42">
        <v>4</v>
      </c>
      <c r="K34" s="38" t="s">
        <v>34</v>
      </c>
      <c r="L34" s="38" t="s">
        <v>38</v>
      </c>
      <c r="M34" s="37"/>
      <c r="N34" s="37" t="s">
        <v>94</v>
      </c>
      <c r="O34" s="35">
        <v>4</v>
      </c>
    </row>
    <row r="35" spans="1:17" s="35" customFormat="1" ht="15" customHeight="1" x14ac:dyDescent="0.3">
      <c r="A35" s="31">
        <v>7</v>
      </c>
      <c r="B35" s="44">
        <v>3</v>
      </c>
      <c r="C35" s="43"/>
      <c r="D35" s="43"/>
      <c r="E35" s="43" t="s">
        <v>99</v>
      </c>
      <c r="F35" s="43"/>
      <c r="G35" s="44">
        <v>3</v>
      </c>
      <c r="H35" s="44">
        <v>0</v>
      </c>
      <c r="I35" s="44">
        <f t="shared" si="4"/>
        <v>15</v>
      </c>
      <c r="J35" s="44">
        <v>5</v>
      </c>
      <c r="K35" s="44" t="s">
        <v>34</v>
      </c>
      <c r="L35" s="44" t="s">
        <v>48</v>
      </c>
      <c r="M35" s="43"/>
      <c r="N35" s="45" t="s">
        <v>186</v>
      </c>
    </row>
    <row r="36" spans="1:17" ht="15" customHeight="1" x14ac:dyDescent="0.3">
      <c r="A36" s="47">
        <f>G36+H36</f>
        <v>24</v>
      </c>
      <c r="B36" s="49"/>
      <c r="C36" s="48"/>
      <c r="D36" s="48"/>
      <c r="E36" s="48"/>
      <c r="F36" s="48"/>
      <c r="G36" s="47">
        <f>SUM(G27:G33)+G35</f>
        <v>15</v>
      </c>
      <c r="H36" s="47">
        <f>SUM(H27:H33)+H35</f>
        <v>9</v>
      </c>
      <c r="I36" s="47">
        <f>SUM(I27:I33)+I35</f>
        <v>99</v>
      </c>
      <c r="J36" s="47">
        <f>SUM(J27:J32)+J35</f>
        <v>29</v>
      </c>
      <c r="K36" s="50"/>
      <c r="L36" s="50"/>
      <c r="M36" s="48"/>
      <c r="N36" s="48"/>
    </row>
    <row r="37" spans="1:17" s="35" customFormat="1" ht="15" customHeight="1" x14ac:dyDescent="0.3">
      <c r="A37" s="31">
        <v>1</v>
      </c>
      <c r="B37" s="36">
        <v>4</v>
      </c>
      <c r="C37" s="32" t="s">
        <v>100</v>
      </c>
      <c r="D37" s="32" t="s">
        <v>101</v>
      </c>
      <c r="E37" s="32" t="s">
        <v>102</v>
      </c>
      <c r="F37" s="32" t="s">
        <v>77</v>
      </c>
      <c r="G37" s="52">
        <v>2</v>
      </c>
      <c r="H37" s="52">
        <v>0</v>
      </c>
      <c r="I37" s="52">
        <f t="shared" ref="I37:I43" si="5">J37*3</f>
        <v>12</v>
      </c>
      <c r="J37" s="52">
        <v>4</v>
      </c>
      <c r="K37" s="33" t="s">
        <v>34</v>
      </c>
      <c r="L37" s="33" t="s">
        <v>25</v>
      </c>
      <c r="M37" s="32"/>
      <c r="N37" s="32"/>
      <c r="Q37" s="35">
        <v>4</v>
      </c>
    </row>
    <row r="38" spans="1:17" s="35" customFormat="1" ht="15" customHeight="1" x14ac:dyDescent="0.3">
      <c r="A38" s="31">
        <v>2</v>
      </c>
      <c r="B38" s="51">
        <v>4</v>
      </c>
      <c r="C38" s="32" t="s">
        <v>103</v>
      </c>
      <c r="D38" s="32" t="s">
        <v>104</v>
      </c>
      <c r="E38" s="32" t="s">
        <v>105</v>
      </c>
      <c r="F38" s="32" t="s">
        <v>42</v>
      </c>
      <c r="G38" s="52">
        <v>2</v>
      </c>
      <c r="H38" s="52">
        <v>0</v>
      </c>
      <c r="I38" s="52">
        <f t="shared" si="5"/>
        <v>12</v>
      </c>
      <c r="J38" s="52">
        <v>4</v>
      </c>
      <c r="K38" s="33" t="s">
        <v>34</v>
      </c>
      <c r="L38" s="33" t="s">
        <v>25</v>
      </c>
      <c r="M38" s="32"/>
      <c r="N38" s="32"/>
      <c r="O38" s="35">
        <v>4</v>
      </c>
    </row>
    <row r="39" spans="1:17" s="35" customFormat="1" ht="15" customHeight="1" x14ac:dyDescent="0.3">
      <c r="A39" s="31">
        <v>3</v>
      </c>
      <c r="B39" s="36">
        <v>4</v>
      </c>
      <c r="C39" s="32" t="s">
        <v>106</v>
      </c>
      <c r="D39" s="32" t="s">
        <v>107</v>
      </c>
      <c r="E39" s="32" t="s">
        <v>108</v>
      </c>
      <c r="F39" s="32" t="s">
        <v>206</v>
      </c>
      <c r="G39" s="51">
        <v>2</v>
      </c>
      <c r="H39" s="51">
        <v>1</v>
      </c>
      <c r="I39" s="51">
        <f t="shared" si="5"/>
        <v>18</v>
      </c>
      <c r="J39" s="51">
        <v>6</v>
      </c>
      <c r="K39" s="36" t="s">
        <v>34</v>
      </c>
      <c r="L39" s="36" t="s">
        <v>25</v>
      </c>
      <c r="M39" s="32"/>
      <c r="N39" s="32"/>
      <c r="Q39" s="35">
        <v>6</v>
      </c>
    </row>
    <row r="40" spans="1:17" s="35" customFormat="1" ht="15" customHeight="1" x14ac:dyDescent="0.3">
      <c r="A40" s="31">
        <v>4</v>
      </c>
      <c r="B40" s="36">
        <v>4</v>
      </c>
      <c r="C40" s="32" t="s">
        <v>199</v>
      </c>
      <c r="D40" s="32"/>
      <c r="E40" s="32" t="s">
        <v>188</v>
      </c>
      <c r="F40" s="32" t="s">
        <v>198</v>
      </c>
      <c r="G40" s="52">
        <v>2</v>
      </c>
      <c r="H40" s="52">
        <v>0</v>
      </c>
      <c r="I40" s="52">
        <f t="shared" si="5"/>
        <v>12</v>
      </c>
      <c r="J40" s="52">
        <v>4</v>
      </c>
      <c r="K40" s="33" t="s">
        <v>34</v>
      </c>
      <c r="L40" s="33" t="s">
        <v>25</v>
      </c>
      <c r="M40" s="32"/>
      <c r="N40" s="32"/>
      <c r="O40" s="35">
        <v>4</v>
      </c>
    </row>
    <row r="41" spans="1:17" s="35" customFormat="1" ht="15" customHeight="1" x14ac:dyDescent="0.3">
      <c r="A41" s="31">
        <v>5</v>
      </c>
      <c r="B41" s="36">
        <v>4</v>
      </c>
      <c r="C41" s="32" t="s">
        <v>200</v>
      </c>
      <c r="D41" s="32" t="s">
        <v>201</v>
      </c>
      <c r="E41" s="32" t="s">
        <v>190</v>
      </c>
      <c r="F41" s="32" t="s">
        <v>198</v>
      </c>
      <c r="G41" s="52">
        <v>0</v>
      </c>
      <c r="H41" s="52">
        <v>2</v>
      </c>
      <c r="I41" s="52">
        <f t="shared" si="5"/>
        <v>12</v>
      </c>
      <c r="J41" s="52">
        <v>4</v>
      </c>
      <c r="K41" s="33" t="s">
        <v>24</v>
      </c>
      <c r="L41" s="33" t="s">
        <v>25</v>
      </c>
      <c r="M41" s="32"/>
      <c r="N41" s="32"/>
      <c r="Q41" s="35">
        <v>4</v>
      </c>
    </row>
    <row r="42" spans="1:17" s="35" customFormat="1" ht="15" customHeight="1" x14ac:dyDescent="0.3">
      <c r="A42" s="31">
        <v>6</v>
      </c>
      <c r="B42" s="36">
        <v>4</v>
      </c>
      <c r="C42" s="32" t="s">
        <v>112</v>
      </c>
      <c r="D42" s="32"/>
      <c r="E42" s="32" t="s">
        <v>113</v>
      </c>
      <c r="F42" s="32" t="s">
        <v>87</v>
      </c>
      <c r="G42" s="52">
        <v>0</v>
      </c>
      <c r="H42" s="52">
        <v>4</v>
      </c>
      <c r="I42" s="52">
        <f t="shared" si="5"/>
        <v>0</v>
      </c>
      <c r="J42" s="52">
        <v>0</v>
      </c>
      <c r="K42" s="33" t="s">
        <v>25</v>
      </c>
      <c r="L42" s="33" t="s">
        <v>25</v>
      </c>
      <c r="M42" s="32"/>
      <c r="N42" s="32"/>
    </row>
    <row r="43" spans="1:17" s="35" customFormat="1" ht="15" customHeight="1" x14ac:dyDescent="0.3">
      <c r="A43" s="31">
        <v>7</v>
      </c>
      <c r="B43" s="36">
        <v>4</v>
      </c>
      <c r="C43" s="32" t="s">
        <v>114</v>
      </c>
      <c r="D43" s="32" t="s">
        <v>115</v>
      </c>
      <c r="E43" s="32" t="s">
        <v>116</v>
      </c>
      <c r="F43" s="32" t="s">
        <v>117</v>
      </c>
      <c r="G43" s="52">
        <v>2</v>
      </c>
      <c r="H43" s="52">
        <v>2</v>
      </c>
      <c r="I43" s="52">
        <f t="shared" si="5"/>
        <v>15</v>
      </c>
      <c r="J43" s="52">
        <v>5</v>
      </c>
      <c r="K43" s="33" t="s">
        <v>34</v>
      </c>
      <c r="L43" s="33" t="s">
        <v>25</v>
      </c>
      <c r="M43" s="32"/>
      <c r="N43" s="32"/>
      <c r="O43" s="35">
        <v>5</v>
      </c>
    </row>
    <row r="44" spans="1:17" ht="15" customHeight="1" x14ac:dyDescent="0.3">
      <c r="A44" s="47">
        <f>G44+H44</f>
        <v>19</v>
      </c>
      <c r="B44" s="49"/>
      <c r="C44" s="48"/>
      <c r="D44" s="48"/>
      <c r="E44" s="48"/>
      <c r="F44" s="48"/>
      <c r="G44" s="47">
        <f>SUM(G37:G43)</f>
        <v>10</v>
      </c>
      <c r="H44" s="47">
        <f>SUM(H37:H43)</f>
        <v>9</v>
      </c>
      <c r="I44" s="47">
        <f>SUM(I37:I43)</f>
        <v>81</v>
      </c>
      <c r="J44" s="47">
        <f>SUM(J37:J43)</f>
        <v>27</v>
      </c>
      <c r="K44" s="50"/>
      <c r="L44" s="50"/>
      <c r="M44" s="48"/>
      <c r="N44" s="48"/>
    </row>
    <row r="45" spans="1:17" s="39" customFormat="1" ht="15" customHeight="1" x14ac:dyDescent="0.3">
      <c r="A45" s="40">
        <v>1</v>
      </c>
      <c r="B45" s="36">
        <v>5</v>
      </c>
      <c r="C45" s="32" t="s">
        <v>122</v>
      </c>
      <c r="D45" s="32" t="s">
        <v>123</v>
      </c>
      <c r="E45" s="32" t="s">
        <v>124</v>
      </c>
      <c r="F45" s="32"/>
      <c r="G45" s="52">
        <v>0</v>
      </c>
      <c r="H45" s="52">
        <v>5</v>
      </c>
      <c r="I45" s="52">
        <f>J45*3</f>
        <v>15</v>
      </c>
      <c r="J45" s="82">
        <v>5</v>
      </c>
      <c r="K45" s="86" t="s">
        <v>24</v>
      </c>
      <c r="L45" s="33" t="s">
        <v>25</v>
      </c>
      <c r="M45" s="32"/>
      <c r="N45" s="32"/>
    </row>
    <row r="46" spans="1:17" s="39" customFormat="1" ht="15" customHeight="1" x14ac:dyDescent="0.3">
      <c r="A46" s="40">
        <v>2</v>
      </c>
      <c r="B46" s="36">
        <v>5</v>
      </c>
      <c r="C46" s="85" t="s">
        <v>155</v>
      </c>
      <c r="D46" s="85" t="s">
        <v>156</v>
      </c>
      <c r="E46" s="85" t="s">
        <v>157</v>
      </c>
      <c r="F46" s="32" t="s">
        <v>158</v>
      </c>
      <c r="G46" s="52">
        <v>2</v>
      </c>
      <c r="H46" s="52">
        <v>0</v>
      </c>
      <c r="I46" s="52">
        <f>J46*3</f>
        <v>9</v>
      </c>
      <c r="J46" s="82">
        <v>3</v>
      </c>
      <c r="K46" s="86" t="s">
        <v>34</v>
      </c>
      <c r="L46" s="33" t="s">
        <v>25</v>
      </c>
      <c r="M46" s="32"/>
      <c r="N46" s="32"/>
      <c r="Q46" s="39">
        <v>3</v>
      </c>
    </row>
    <row r="47" spans="1:17" s="39" customFormat="1" ht="15" customHeight="1" x14ac:dyDescent="0.3">
      <c r="A47" s="40">
        <v>3</v>
      </c>
      <c r="B47" s="36">
        <v>5</v>
      </c>
      <c r="C47" s="32" t="s">
        <v>125</v>
      </c>
      <c r="D47" s="32" t="s">
        <v>126</v>
      </c>
      <c r="E47" s="32" t="s">
        <v>127</v>
      </c>
      <c r="F47" s="32" t="s">
        <v>29</v>
      </c>
      <c r="G47" s="52">
        <v>0</v>
      </c>
      <c r="H47" s="52">
        <v>3</v>
      </c>
      <c r="I47" s="52">
        <f>J47*3</f>
        <v>15</v>
      </c>
      <c r="J47" s="52">
        <v>5</v>
      </c>
      <c r="K47" s="33" t="s">
        <v>24</v>
      </c>
      <c r="L47" s="33" t="s">
        <v>25</v>
      </c>
      <c r="M47" s="32"/>
      <c r="N47" s="32"/>
      <c r="O47" s="39">
        <v>5</v>
      </c>
    </row>
    <row r="48" spans="1:17" ht="15" customHeight="1" x14ac:dyDescent="0.3">
      <c r="A48" s="47"/>
      <c r="B48" s="49"/>
      <c r="C48" s="48"/>
      <c r="D48" s="48"/>
      <c r="E48" s="48"/>
      <c r="F48" s="48"/>
      <c r="G48" s="47">
        <f>SUM(G45:G47)</f>
        <v>2</v>
      </c>
      <c r="H48" s="47">
        <f>SUM(H45:H47)</f>
        <v>8</v>
      </c>
      <c r="I48" s="47">
        <f>SUM(I45:I47)</f>
        <v>39</v>
      </c>
      <c r="J48" s="47">
        <f>SUM(J45:J47)</f>
        <v>13</v>
      </c>
      <c r="K48" s="50"/>
      <c r="L48" s="50"/>
      <c r="M48" s="48"/>
      <c r="N48" s="48"/>
    </row>
    <row r="49" spans="1:17" s="35" customFormat="1" ht="15" customHeight="1" x14ac:dyDescent="0.3">
      <c r="A49" s="31">
        <v>1</v>
      </c>
      <c r="B49" s="36">
        <v>6</v>
      </c>
      <c r="C49" s="32" t="s">
        <v>131</v>
      </c>
      <c r="D49" s="32" t="s">
        <v>132</v>
      </c>
      <c r="E49" s="32" t="s">
        <v>133</v>
      </c>
      <c r="F49" s="32" t="s">
        <v>187</v>
      </c>
      <c r="G49" s="52">
        <v>3</v>
      </c>
      <c r="H49" s="52">
        <v>0</v>
      </c>
      <c r="I49" s="52">
        <f>J49*3</f>
        <v>18</v>
      </c>
      <c r="J49" s="52">
        <v>6</v>
      </c>
      <c r="K49" s="33" t="s">
        <v>34</v>
      </c>
      <c r="L49" s="33" t="s">
        <v>25</v>
      </c>
      <c r="M49" s="32"/>
      <c r="N49" s="32"/>
      <c r="Q49" s="35">
        <v>6</v>
      </c>
    </row>
    <row r="50" spans="1:17" s="35" customFormat="1" ht="15" customHeight="1" x14ac:dyDescent="0.3">
      <c r="A50" s="31">
        <v>2</v>
      </c>
      <c r="B50" s="36">
        <v>6</v>
      </c>
      <c r="C50" s="32" t="s">
        <v>134</v>
      </c>
      <c r="D50" s="32" t="s">
        <v>135</v>
      </c>
      <c r="E50" s="32" t="s">
        <v>136</v>
      </c>
      <c r="F50" s="32" t="s">
        <v>137</v>
      </c>
      <c r="G50" s="52">
        <v>2</v>
      </c>
      <c r="H50" s="52">
        <v>0</v>
      </c>
      <c r="I50" s="52">
        <f>J50*3</f>
        <v>12</v>
      </c>
      <c r="J50" s="52">
        <v>4</v>
      </c>
      <c r="K50" s="33" t="s">
        <v>34</v>
      </c>
      <c r="L50" s="33" t="s">
        <v>25</v>
      </c>
      <c r="M50" s="32"/>
      <c r="N50" s="32"/>
      <c r="Q50" s="35">
        <v>4</v>
      </c>
    </row>
    <row r="51" spans="1:17" s="35" customFormat="1" ht="15" customHeight="1" x14ac:dyDescent="0.3">
      <c r="A51" s="31">
        <v>3</v>
      </c>
      <c r="B51" s="36">
        <v>6</v>
      </c>
      <c r="C51" s="32" t="s">
        <v>138</v>
      </c>
      <c r="D51" s="32" t="s">
        <v>139</v>
      </c>
      <c r="E51" s="32" t="s">
        <v>140</v>
      </c>
      <c r="F51" s="32"/>
      <c r="G51" s="52">
        <v>0</v>
      </c>
      <c r="H51" s="52">
        <v>6</v>
      </c>
      <c r="I51" s="52">
        <f>J51*3</f>
        <v>15</v>
      </c>
      <c r="J51" s="82">
        <v>5</v>
      </c>
      <c r="K51" s="86" t="s">
        <v>24</v>
      </c>
      <c r="L51" s="33" t="s">
        <v>25</v>
      </c>
      <c r="M51" s="32"/>
      <c r="N51" s="32"/>
    </row>
    <row r="52" spans="1:17" s="35" customFormat="1" ht="15" customHeight="1" x14ac:dyDescent="0.3">
      <c r="A52" s="31">
        <v>4</v>
      </c>
      <c r="B52" s="36">
        <v>6</v>
      </c>
      <c r="C52" s="32" t="s">
        <v>141</v>
      </c>
      <c r="D52" s="32" t="s">
        <v>142</v>
      </c>
      <c r="E52" s="32" t="s">
        <v>143</v>
      </c>
      <c r="F52" s="32" t="s">
        <v>137</v>
      </c>
      <c r="G52" s="52">
        <v>3</v>
      </c>
      <c r="H52" s="52">
        <v>0</v>
      </c>
      <c r="I52" s="52">
        <f>J52*3</f>
        <v>18</v>
      </c>
      <c r="J52" s="52">
        <v>6</v>
      </c>
      <c r="K52" s="33" t="s">
        <v>34</v>
      </c>
      <c r="L52" s="33" t="s">
        <v>25</v>
      </c>
      <c r="M52" s="32"/>
      <c r="N52" s="32"/>
      <c r="Q52" s="35">
        <v>6</v>
      </c>
    </row>
    <row r="53" spans="1:17" s="54" customFormat="1" ht="15" customHeight="1" x14ac:dyDescent="0.3">
      <c r="A53" s="47"/>
      <c r="B53" s="49"/>
      <c r="C53" s="48"/>
      <c r="D53" s="48"/>
      <c r="E53" s="48"/>
      <c r="F53" s="48"/>
      <c r="G53" s="53">
        <f>SUM(G49:G52)</f>
        <v>8</v>
      </c>
      <c r="H53" s="53">
        <f>SUM(H49:H52)</f>
        <v>6</v>
      </c>
      <c r="I53" s="53">
        <f>SUM(I49:I52)</f>
        <v>63</v>
      </c>
      <c r="J53" s="53">
        <f>SUM(J49:J52)</f>
        <v>21</v>
      </c>
      <c r="K53" s="50"/>
      <c r="L53" s="50"/>
      <c r="M53" s="48"/>
      <c r="N53" s="48"/>
    </row>
    <row r="54" spans="1:17" s="56" customFormat="1" ht="15" customHeight="1" x14ac:dyDescent="0.3">
      <c r="A54" s="40"/>
      <c r="B54" s="36">
        <v>7</v>
      </c>
      <c r="C54" s="32" t="s">
        <v>144</v>
      </c>
      <c r="D54" s="32" t="s">
        <v>145</v>
      </c>
      <c r="E54" s="32" t="s">
        <v>146</v>
      </c>
      <c r="F54" s="32"/>
      <c r="G54" s="55"/>
      <c r="H54" s="55">
        <v>400</v>
      </c>
      <c r="I54" s="55">
        <v>200</v>
      </c>
      <c r="J54" s="55">
        <v>30</v>
      </c>
      <c r="K54" s="33" t="s">
        <v>147</v>
      </c>
      <c r="L54" s="33" t="s">
        <v>25</v>
      </c>
      <c r="M54" s="32"/>
      <c r="N54" s="32"/>
    </row>
    <row r="55" spans="1:17" s="54" customFormat="1" ht="15" customHeight="1" x14ac:dyDescent="0.3">
      <c r="A55" s="47"/>
      <c r="B55" s="49"/>
      <c r="C55" s="48"/>
      <c r="D55" s="48"/>
      <c r="E55" s="48"/>
      <c r="F55" s="48"/>
      <c r="G55" s="53">
        <f>SUM(G54)</f>
        <v>0</v>
      </c>
      <c r="H55" s="53">
        <f>SUM(H54)</f>
        <v>400</v>
      </c>
      <c r="I55" s="53">
        <f>SUM(I54)</f>
        <v>200</v>
      </c>
      <c r="J55" s="53">
        <f>SUM(J54)</f>
        <v>30</v>
      </c>
      <c r="K55" s="50"/>
      <c r="L55" s="50"/>
      <c r="M55" s="48"/>
      <c r="N55" s="48"/>
    </row>
    <row r="56" spans="1:17" s="63" customFormat="1" ht="15" customHeight="1" x14ac:dyDescent="0.3">
      <c r="A56" s="57"/>
      <c r="B56" s="59"/>
      <c r="C56" s="58"/>
      <c r="D56" s="58"/>
      <c r="E56" s="58"/>
      <c r="F56" s="58"/>
      <c r="G56" s="60"/>
      <c r="H56" s="60"/>
      <c r="I56" s="60"/>
      <c r="J56" s="61"/>
      <c r="K56" s="62"/>
      <c r="L56" s="62"/>
      <c r="M56" s="58"/>
      <c r="N56" s="58"/>
    </row>
    <row r="57" spans="1:17" s="63" customFormat="1" ht="15" customHeight="1" x14ac:dyDescent="0.3">
      <c r="A57" s="57"/>
      <c r="B57" s="59"/>
      <c r="C57" s="58"/>
      <c r="D57" s="58"/>
      <c r="E57" s="58"/>
      <c r="F57" s="58"/>
      <c r="G57" s="61"/>
      <c r="H57" s="61"/>
      <c r="I57" s="72"/>
      <c r="J57" s="61"/>
      <c r="K57" s="62"/>
      <c r="L57" s="62"/>
      <c r="M57" s="58"/>
      <c r="N57" s="58"/>
    </row>
    <row r="58" spans="1:17" s="63" customFormat="1" ht="15" customHeight="1" x14ac:dyDescent="0.3">
      <c r="A58" s="57"/>
      <c r="B58" s="19" t="s">
        <v>159</v>
      </c>
      <c r="C58" s="58"/>
      <c r="D58" s="58"/>
      <c r="E58" s="58"/>
      <c r="F58" s="58"/>
      <c r="G58" s="89" t="s">
        <v>4</v>
      </c>
      <c r="H58" s="89"/>
      <c r="I58" s="20" t="s">
        <v>5</v>
      </c>
      <c r="J58" s="61"/>
      <c r="K58" s="62"/>
      <c r="L58" s="62"/>
      <c r="M58" s="58"/>
      <c r="N58" s="58"/>
    </row>
    <row r="59" spans="1:17" s="67" customFormat="1" ht="15" customHeight="1" x14ac:dyDescent="0.3">
      <c r="A59" s="57"/>
      <c r="B59" s="87" t="s">
        <v>182</v>
      </c>
      <c r="C59" s="87"/>
      <c r="D59" s="64"/>
      <c r="E59" s="64"/>
      <c r="F59" s="64"/>
      <c r="G59" s="88" t="s">
        <v>6</v>
      </c>
      <c r="H59" s="88"/>
      <c r="I59" s="24" t="s">
        <v>7</v>
      </c>
      <c r="J59" s="65"/>
      <c r="K59" s="62"/>
      <c r="L59" s="62"/>
      <c r="M59" s="66"/>
      <c r="N59" s="66"/>
    </row>
    <row r="60" spans="1:17" s="54" customFormat="1" ht="15" customHeight="1" x14ac:dyDescent="0.3">
      <c r="A60" s="68"/>
      <c r="B60" s="26" t="s">
        <v>148</v>
      </c>
      <c r="C60" s="68" t="s">
        <v>149</v>
      </c>
      <c r="D60" s="68"/>
      <c r="E60" s="69" t="s">
        <v>11</v>
      </c>
      <c r="F60" s="68" t="s">
        <v>12</v>
      </c>
      <c r="G60" s="70" t="s">
        <v>150</v>
      </c>
      <c r="H60" s="70" t="s">
        <v>151</v>
      </c>
      <c r="I60" s="70" t="s">
        <v>150</v>
      </c>
      <c r="J60" s="70" t="s">
        <v>152</v>
      </c>
      <c r="K60" s="26" t="s">
        <v>153</v>
      </c>
      <c r="L60" s="26" t="s">
        <v>154</v>
      </c>
      <c r="M60" s="71" t="s">
        <v>18</v>
      </c>
      <c r="N60" s="26" t="s">
        <v>19</v>
      </c>
    </row>
    <row r="61" spans="1:17" s="39" customFormat="1" ht="15" customHeight="1" x14ac:dyDescent="0.3">
      <c r="A61" s="40">
        <v>5</v>
      </c>
      <c r="B61" s="36">
        <v>5</v>
      </c>
      <c r="C61" s="32" t="s">
        <v>160</v>
      </c>
      <c r="D61" s="32" t="s">
        <v>161</v>
      </c>
      <c r="E61" s="32" t="s">
        <v>162</v>
      </c>
      <c r="F61" s="32" t="s">
        <v>69</v>
      </c>
      <c r="G61" s="36">
        <v>0</v>
      </c>
      <c r="H61" s="36">
        <v>3</v>
      </c>
      <c r="I61" s="36">
        <f>J61*3</f>
        <v>15</v>
      </c>
      <c r="J61" s="36">
        <v>5</v>
      </c>
      <c r="K61" s="36" t="s">
        <v>24</v>
      </c>
      <c r="L61" s="33" t="s">
        <v>25</v>
      </c>
      <c r="M61" s="32"/>
      <c r="N61" s="32"/>
      <c r="Q61" s="39">
        <v>5</v>
      </c>
    </row>
    <row r="62" spans="1:17" s="39" customFormat="1" ht="15" customHeight="1" x14ac:dyDescent="0.3">
      <c r="A62" s="40">
        <v>6</v>
      </c>
      <c r="B62" s="36">
        <v>5</v>
      </c>
      <c r="C62" s="32" t="s">
        <v>118</v>
      </c>
      <c r="D62" s="32" t="s">
        <v>119</v>
      </c>
      <c r="E62" s="32" t="s">
        <v>120</v>
      </c>
      <c r="F62" s="32" t="s">
        <v>121</v>
      </c>
      <c r="G62" s="52">
        <v>2</v>
      </c>
      <c r="H62" s="52">
        <v>0</v>
      </c>
      <c r="I62" s="52">
        <f>J62*3</f>
        <v>12</v>
      </c>
      <c r="J62" s="52">
        <v>4</v>
      </c>
      <c r="K62" s="33" t="s">
        <v>34</v>
      </c>
      <c r="L62" s="33" t="s">
        <v>25</v>
      </c>
      <c r="M62" s="32"/>
      <c r="N62" s="32"/>
      <c r="Q62" s="39">
        <v>4</v>
      </c>
    </row>
    <row r="63" spans="1:17" s="39" customFormat="1" ht="15" customHeight="1" x14ac:dyDescent="0.3">
      <c r="A63" s="40"/>
      <c r="B63" s="36">
        <v>5</v>
      </c>
      <c r="C63" s="32" t="s">
        <v>128</v>
      </c>
      <c r="D63" s="32" t="s">
        <v>129</v>
      </c>
      <c r="E63" s="32" t="s">
        <v>130</v>
      </c>
      <c r="F63" s="32" t="s">
        <v>69</v>
      </c>
      <c r="G63" s="52">
        <v>2</v>
      </c>
      <c r="H63" s="52">
        <v>1</v>
      </c>
      <c r="I63" s="52">
        <f>J63*3</f>
        <v>18</v>
      </c>
      <c r="J63" s="82">
        <v>6</v>
      </c>
      <c r="K63" s="33" t="s">
        <v>34</v>
      </c>
      <c r="L63" s="33" t="s">
        <v>25</v>
      </c>
      <c r="M63" s="32"/>
      <c r="N63" s="32"/>
      <c r="Q63" s="39">
        <v>6</v>
      </c>
    </row>
    <row r="64" spans="1:17" s="39" customFormat="1" ht="15" customHeight="1" x14ac:dyDescent="0.3">
      <c r="A64" s="40">
        <v>7</v>
      </c>
      <c r="B64" s="36">
        <v>5</v>
      </c>
      <c r="C64" s="32" t="s">
        <v>163</v>
      </c>
      <c r="D64" s="32" t="s">
        <v>164</v>
      </c>
      <c r="E64" s="32" t="s">
        <v>165</v>
      </c>
      <c r="F64" s="32" t="s">
        <v>189</v>
      </c>
      <c r="G64" s="36">
        <v>2</v>
      </c>
      <c r="H64" s="36">
        <v>2</v>
      </c>
      <c r="I64" s="36">
        <f>J64*3</f>
        <v>15</v>
      </c>
      <c r="J64" s="36">
        <v>5</v>
      </c>
      <c r="K64" s="36" t="s">
        <v>34</v>
      </c>
      <c r="L64" s="33" t="s">
        <v>25</v>
      </c>
      <c r="M64" s="32"/>
      <c r="N64" s="32"/>
      <c r="Q64" s="39">
        <v>5</v>
      </c>
    </row>
    <row r="65" spans="1:17" ht="15" customHeight="1" x14ac:dyDescent="0.3">
      <c r="A65" s="47">
        <f>G65+H65</f>
        <v>15</v>
      </c>
      <c r="B65" s="49"/>
      <c r="C65" s="48"/>
      <c r="D65" s="48"/>
      <c r="E65" s="48"/>
      <c r="F65" s="48"/>
      <c r="G65" s="53">
        <f>SUM(G61:G62)+G48</f>
        <v>4</v>
      </c>
      <c r="H65" s="53">
        <f>SUM(H61:H62)+H48</f>
        <v>11</v>
      </c>
      <c r="I65" s="53">
        <f>SUM(I61:I62)+I48</f>
        <v>66</v>
      </c>
      <c r="J65" s="53">
        <f>SUM(J61:J64)+J48</f>
        <v>33</v>
      </c>
      <c r="K65" s="50"/>
      <c r="L65" s="50"/>
      <c r="M65" s="48"/>
      <c r="N65" s="48"/>
    </row>
    <row r="66" spans="1:17" s="35" customFormat="1" ht="15" customHeight="1" x14ac:dyDescent="0.3">
      <c r="A66" s="31">
        <v>5</v>
      </c>
      <c r="B66" s="36">
        <v>6</v>
      </c>
      <c r="C66" s="32" t="s">
        <v>166</v>
      </c>
      <c r="D66" s="32" t="s">
        <v>167</v>
      </c>
      <c r="E66" s="32" t="s">
        <v>168</v>
      </c>
      <c r="F66" s="32" t="s">
        <v>137</v>
      </c>
      <c r="G66" s="36">
        <v>2</v>
      </c>
      <c r="H66" s="36">
        <v>2</v>
      </c>
      <c r="I66" s="36">
        <f>J66*3</f>
        <v>15</v>
      </c>
      <c r="J66" s="83">
        <v>5</v>
      </c>
      <c r="K66" s="36" t="s">
        <v>24</v>
      </c>
      <c r="L66" s="36" t="s">
        <v>25</v>
      </c>
      <c r="M66" s="32"/>
      <c r="N66" s="32"/>
      <c r="Q66" s="35">
        <v>5</v>
      </c>
    </row>
    <row r="67" spans="1:17" s="35" customFormat="1" ht="15" customHeight="1" x14ac:dyDescent="0.3">
      <c r="A67" s="31">
        <v>6</v>
      </c>
      <c r="B67" s="36">
        <v>6</v>
      </c>
      <c r="C67" s="32" t="s">
        <v>169</v>
      </c>
      <c r="D67" s="32" t="s">
        <v>170</v>
      </c>
      <c r="E67" s="32" t="s">
        <v>171</v>
      </c>
      <c r="F67" s="32" t="s">
        <v>189</v>
      </c>
      <c r="G67" s="36">
        <v>3</v>
      </c>
      <c r="H67" s="36">
        <v>0</v>
      </c>
      <c r="I67" s="36">
        <f>J67*3</f>
        <v>15</v>
      </c>
      <c r="J67" s="83">
        <v>5</v>
      </c>
      <c r="K67" s="36" t="s">
        <v>24</v>
      </c>
      <c r="L67" s="36" t="s">
        <v>25</v>
      </c>
      <c r="M67" s="32"/>
      <c r="N67" s="32"/>
      <c r="Q67" s="35">
        <v>5</v>
      </c>
    </row>
    <row r="68" spans="1:17" s="54" customFormat="1" ht="15" customHeight="1" x14ac:dyDescent="0.3">
      <c r="A68" s="47">
        <f>G68+H68</f>
        <v>21</v>
      </c>
      <c r="B68" s="49"/>
      <c r="C68" s="48"/>
      <c r="D68" s="48"/>
      <c r="E68" s="48"/>
      <c r="F68" s="48"/>
      <c r="G68" s="53">
        <f>SUM(G66:G67)+G53</f>
        <v>13</v>
      </c>
      <c r="H68" s="53">
        <f>SUM(H66:H67)+H53</f>
        <v>8</v>
      </c>
      <c r="I68" s="53">
        <f>SUM(I66:I67)+I53</f>
        <v>93</v>
      </c>
      <c r="J68" s="53">
        <f>SUM(J66:J67)+J53</f>
        <v>31</v>
      </c>
      <c r="K68" s="50"/>
      <c r="L68" s="50"/>
      <c r="M68" s="48"/>
      <c r="N68" s="48"/>
    </row>
    <row r="69" spans="1:17" s="54" customFormat="1" ht="15" customHeight="1" x14ac:dyDescent="0.3">
      <c r="A69" s="73"/>
      <c r="B69" s="59"/>
      <c r="C69" s="58"/>
      <c r="D69" s="58"/>
      <c r="E69" s="58"/>
      <c r="F69" s="58"/>
      <c r="G69" s="74">
        <f>+G65+G68+G18+G26+G36+G44</f>
        <v>65</v>
      </c>
      <c r="H69" s="74">
        <f>+H65+H68+H18+H26+H36+H44</f>
        <v>52</v>
      </c>
      <c r="I69" s="74">
        <f>+I65+I68+I18+I26+I36+I44+I55</f>
        <v>719</v>
      </c>
      <c r="J69" s="74">
        <f>+J65+J68+J18+J26+J36+J44+J55</f>
        <v>210</v>
      </c>
      <c r="K69" s="62"/>
      <c r="L69" s="62"/>
      <c r="M69" s="58"/>
      <c r="N69" s="58"/>
      <c r="O69" s="54">
        <f>SUM(O10:O68)</f>
        <v>90</v>
      </c>
      <c r="P69" s="54">
        <f t="shared" ref="P69:Q69" si="6">SUM(P10:P68)</f>
        <v>11</v>
      </c>
      <c r="Q69" s="54">
        <f t="shared" si="6"/>
        <v>75</v>
      </c>
    </row>
    <row r="71" spans="1:17" x14ac:dyDescent="0.3">
      <c r="J71" s="76" t="s">
        <v>172</v>
      </c>
      <c r="K71" s="4"/>
      <c r="L71" s="76" t="s">
        <v>173</v>
      </c>
    </row>
    <row r="72" spans="1:17" x14ac:dyDescent="0.3">
      <c r="J72" s="76" t="s">
        <v>174</v>
      </c>
      <c r="K72" s="77"/>
      <c r="L72" s="76" t="s">
        <v>175</v>
      </c>
    </row>
    <row r="73" spans="1:17" x14ac:dyDescent="0.3">
      <c r="J73" s="76" t="s">
        <v>176</v>
      </c>
      <c r="K73" s="77"/>
      <c r="L73" s="76" t="s">
        <v>177</v>
      </c>
    </row>
    <row r="74" spans="1:17" x14ac:dyDescent="0.3">
      <c r="J74" s="76" t="s">
        <v>178</v>
      </c>
      <c r="K74" s="77"/>
      <c r="L74" s="76" t="s">
        <v>179</v>
      </c>
    </row>
    <row r="75" spans="1:17" x14ac:dyDescent="0.3">
      <c r="J75" s="76" t="s">
        <v>180</v>
      </c>
      <c r="K75" s="77"/>
      <c r="L75" s="77"/>
    </row>
  </sheetData>
  <sortState xmlns:xlrd2="http://schemas.microsoft.com/office/spreadsheetml/2017/richdata2" ref="C61:L63">
    <sortCondition ref="E61:E63"/>
  </sortState>
  <mergeCells count="5">
    <mergeCell ref="B59:C59"/>
    <mergeCell ref="G59:H59"/>
    <mergeCell ref="G7:H7"/>
    <mergeCell ref="G8:H8"/>
    <mergeCell ref="G58:H58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8" scale="60" orientation="landscape" r:id="rId1"/>
  <headerFooter>
    <oddFooter>&amp;R&amp;N / &amp;P</oddFooter>
  </headerFooter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GTTV A</vt:lpstr>
      <vt:lpstr>'GTTV A'!Nyomtatási_cím</vt:lpstr>
      <vt:lpstr>'GTTV A'!Nyomtatási_terület</vt:lpstr>
    </vt:vector>
  </TitlesOfParts>
  <Company>Szent István Egyetem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Németh Péter</dc:creator>
  <cp:lastModifiedBy>Szalai Ferenc</cp:lastModifiedBy>
  <cp:lastPrinted>2018-08-27T13:10:51Z</cp:lastPrinted>
  <dcterms:created xsi:type="dcterms:W3CDTF">2017-02-20T10:08:04Z</dcterms:created>
  <dcterms:modified xsi:type="dcterms:W3CDTF">2022-11-13T10:12:16Z</dcterms:modified>
</cp:coreProperties>
</file>