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Iroda_uj\Honlap_uj\Tantervek\Uj_honlapra\SZIE-GTK2019\"/>
    </mc:Choice>
  </mc:AlternateContent>
  <xr:revisionPtr revIDLastSave="0" documentId="13_ncr:1_{D806EA1C-9DDD-4A17-A442-E03BFBCF935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V FOSZK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2" l="1"/>
  <c r="H26" i="2"/>
  <c r="H58" i="2" l="1"/>
  <c r="H28" i="2"/>
  <c r="H36" i="2"/>
  <c r="I62" i="2" l="1"/>
  <c r="H62" i="2"/>
  <c r="G62" i="2"/>
  <c r="F62" i="2"/>
  <c r="H59" i="2"/>
  <c r="H57" i="2"/>
  <c r="H56" i="2"/>
  <c r="H55" i="2"/>
  <c r="H54" i="2"/>
  <c r="I53" i="2"/>
  <c r="G53" i="2"/>
  <c r="F53" i="2"/>
  <c r="H52" i="2"/>
  <c r="H50" i="2"/>
  <c r="H49" i="2"/>
  <c r="H48" i="2"/>
  <c r="H47" i="2"/>
  <c r="I40" i="2"/>
  <c r="H40" i="2"/>
  <c r="G40" i="2"/>
  <c r="F40" i="2"/>
  <c r="H37" i="2"/>
  <c r="H35" i="2"/>
  <c r="H34" i="2"/>
  <c r="H33" i="2"/>
  <c r="H32" i="2"/>
  <c r="I31" i="2"/>
  <c r="G31" i="2"/>
  <c r="F31" i="2"/>
  <c r="H30" i="2"/>
  <c r="H29" i="2"/>
  <c r="H27" i="2"/>
  <c r="H25" i="2"/>
  <c r="I20" i="2"/>
  <c r="I38" i="2" s="1"/>
  <c r="G20" i="2"/>
  <c r="G38" i="2" s="1"/>
  <c r="F20" i="2"/>
  <c r="F38" i="2" s="1"/>
  <c r="H19" i="2"/>
  <c r="H20" i="2" s="1"/>
  <c r="I18" i="2"/>
  <c r="G18" i="2"/>
  <c r="F18" i="2"/>
  <c r="H17" i="2"/>
  <c r="H16" i="2"/>
  <c r="H15" i="2"/>
  <c r="H14" i="2"/>
  <c r="H13" i="2"/>
  <c r="H12" i="2"/>
  <c r="H11" i="2"/>
  <c r="H10" i="2"/>
  <c r="I41" i="2" l="1"/>
  <c r="A31" i="2"/>
  <c r="H18" i="2"/>
  <c r="A62" i="2"/>
  <c r="H53" i="2"/>
  <c r="H31" i="2"/>
  <c r="A53" i="2"/>
  <c r="A40" i="2"/>
  <c r="A20" i="2"/>
  <c r="H60" i="2"/>
  <c r="H38" i="2"/>
  <c r="A38" i="2"/>
  <c r="G41" i="2"/>
  <c r="I60" i="2"/>
  <c r="I63" i="2" s="1"/>
  <c r="F60" i="2"/>
  <c r="A18" i="2"/>
  <c r="G60" i="2"/>
  <c r="G63" i="2" s="1"/>
  <c r="F41" i="2"/>
  <c r="H63" i="2" l="1"/>
  <c r="H41" i="2"/>
  <c r="F63" i="2"/>
  <c r="A60" i="2"/>
</calcChain>
</file>

<file path=xl/sharedStrings.xml><?xml version="1.0" encoding="utf-8"?>
<sst xmlns="http://schemas.openxmlformats.org/spreadsheetml/2006/main" count="240" uniqueCount="108">
  <si>
    <t>Szent István Egyetem</t>
  </si>
  <si>
    <t>Gazdaság- és Társadalomtudományi Kar</t>
  </si>
  <si>
    <t>Szakfelelős: Dr. Guth László</t>
  </si>
  <si>
    <t>Nappali</t>
  </si>
  <si>
    <t>Levelező</t>
  </si>
  <si>
    <t>Heti</t>
  </si>
  <si>
    <t>Féléves</t>
  </si>
  <si>
    <t>Szemeszter</t>
  </si>
  <si>
    <t>Tárgykód Nappali</t>
  </si>
  <si>
    <t>Tárgynév</t>
  </si>
  <si>
    <t>Tárgyfelelős</t>
  </si>
  <si>
    <t>Előadás</t>
  </si>
  <si>
    <t>Gyakorlat</t>
  </si>
  <si>
    <t>Kredit</t>
  </si>
  <si>
    <t>Követel-mény</t>
  </si>
  <si>
    <t>Felvétel típusa</t>
  </si>
  <si>
    <t>Előkövetelmény</t>
  </si>
  <si>
    <t>Megjegyzés</t>
  </si>
  <si>
    <t>G</t>
  </si>
  <si>
    <t>A</t>
  </si>
  <si>
    <t>Dr. Szalay Zsigmond Gábor</t>
  </si>
  <si>
    <t>GTK1015BAN</t>
  </si>
  <si>
    <t>Mikroökonómia</t>
  </si>
  <si>
    <t>Dr. Farkasné Dr. Fekete Mária</t>
  </si>
  <si>
    <t>V</t>
  </si>
  <si>
    <t>GTK1004BAN</t>
  </si>
  <si>
    <t>Európai uniós alapismeretek</t>
  </si>
  <si>
    <t>GTK1006BAN</t>
  </si>
  <si>
    <t>Gazdaságföldrajz</t>
  </si>
  <si>
    <t>Dr. Szabó Lajos</t>
  </si>
  <si>
    <t>GTK1188BAN</t>
  </si>
  <si>
    <t>Marketing</t>
  </si>
  <si>
    <t>Dr. Papp János</t>
  </si>
  <si>
    <t>GTK2035BAN</t>
  </si>
  <si>
    <t>Üzleti kommunikáció</t>
  </si>
  <si>
    <t>GTK2034BAN</t>
  </si>
  <si>
    <t>Turizmus rendszere és gazdaságtana</t>
  </si>
  <si>
    <t>Dr. Guth László</t>
  </si>
  <si>
    <t>GTK2036BAN</t>
  </si>
  <si>
    <t>Vállalatgazdaságtan</t>
  </si>
  <si>
    <t>Dr. Illés Bálint Csaba</t>
  </si>
  <si>
    <t>GTK1002BAN</t>
  </si>
  <si>
    <t>Általános és gazdasági jogi ismeretek</t>
  </si>
  <si>
    <t>Dr. Szira Zoltán</t>
  </si>
  <si>
    <t>GTK1054BAN</t>
  </si>
  <si>
    <t>Számvitel alapjai</t>
  </si>
  <si>
    <t>Vajna Istvánné Dr. Tangl Anita</t>
  </si>
  <si>
    <t>GTK1058BAN</t>
  </si>
  <si>
    <t>Vezetés és szervezés alapjai</t>
  </si>
  <si>
    <t>Dr. Gyenge Balázs (V)</t>
  </si>
  <si>
    <t>GTK2086BAN</t>
  </si>
  <si>
    <t>Turisztikai termékek</t>
  </si>
  <si>
    <t>GTK1130BAN</t>
  </si>
  <si>
    <t>Szállodatan</t>
  </si>
  <si>
    <t>Dr. Fodor Zita Júlia</t>
  </si>
  <si>
    <t>GTK1131BAN</t>
  </si>
  <si>
    <t>Turisztikai informatikai alkalmazások</t>
  </si>
  <si>
    <t>GTK1132BAN</t>
  </si>
  <si>
    <t>Vendéglátó vállalkozások gazdaságtana</t>
  </si>
  <si>
    <t>GTK2168BAN</t>
  </si>
  <si>
    <t>Desztináció-menedzsment</t>
  </si>
  <si>
    <t>GTK2170BAN</t>
  </si>
  <si>
    <t>Minőségbiztosítás a turizmusban</t>
  </si>
  <si>
    <t>Nagyné Dr. Pércsi Kinga</t>
  </si>
  <si>
    <t>Szakmai gyakorlat</t>
  </si>
  <si>
    <r>
      <t>A</t>
    </r>
    <r>
      <rPr>
        <vertAlign val="subscript"/>
        <sz val="8"/>
        <color indexed="8"/>
        <rFont val="Arial"/>
        <family val="2"/>
        <charset val="238"/>
      </rPr>
      <t>min</t>
    </r>
  </si>
  <si>
    <t>GTK1127BAN</t>
  </si>
  <si>
    <t>Protokoll</t>
  </si>
  <si>
    <t>GTK1129BAN</t>
  </si>
  <si>
    <t>Rendezvényszervezés módszertana</t>
  </si>
  <si>
    <t>GTK2169BAN</t>
  </si>
  <si>
    <t>Higiéne a vendéglátásban</t>
  </si>
  <si>
    <t>GTK2172BAN</t>
  </si>
  <si>
    <t>Táplálkozástan, gasztronómia</t>
  </si>
  <si>
    <t>Vizsga formája:</t>
  </si>
  <si>
    <t>Tárgyfelvétel típusa:</t>
  </si>
  <si>
    <t>V = Vizsga</t>
  </si>
  <si>
    <t xml:space="preserve">A = Kötelező </t>
  </si>
  <si>
    <t>G = Gyakorlati jegy</t>
  </si>
  <si>
    <t xml:space="preserve">B = Kötelezően választott </t>
  </si>
  <si>
    <t>Ai = Aláírás</t>
  </si>
  <si>
    <t xml:space="preserve">C = Szabadon választható </t>
  </si>
  <si>
    <r>
      <t>A</t>
    </r>
    <r>
      <rPr>
        <vertAlign val="subscript"/>
        <sz val="8"/>
        <rFont val="Arial"/>
        <family val="2"/>
        <charset val="238"/>
      </rPr>
      <t>min</t>
    </r>
    <r>
      <rPr>
        <sz val="8"/>
        <rFont val="Arial"/>
        <family val="2"/>
        <charset val="238"/>
      </rPr>
      <t xml:space="preserve"> = Minősített aláírás</t>
    </r>
  </si>
  <si>
    <t>Turizmus-vendéglátás felsőoktatási szakképzés mintatanterve</t>
  </si>
  <si>
    <t>7/22,</t>
  </si>
  <si>
    <t>GTK1007FSZN</t>
  </si>
  <si>
    <t>Kommunikációs ismeretek</t>
  </si>
  <si>
    <t>Dr. Rudnák Ildikó</t>
  </si>
  <si>
    <t>GTK1045FSZN</t>
  </si>
  <si>
    <t>Munkaerőpiaci ismeretek</t>
  </si>
  <si>
    <t>Csehné Dr. Papp Imola</t>
  </si>
  <si>
    <t>GTK1011FSZN</t>
  </si>
  <si>
    <t>Szakmai és pénzügyi információs feldolgozási alapismeretek</t>
  </si>
  <si>
    <t>Dr. Kovács Árpád Endre</t>
  </si>
  <si>
    <t>GTK1061FSZN</t>
  </si>
  <si>
    <t>Idegen nyelvi alapszintű ismeretek</t>
  </si>
  <si>
    <t>Dr. Veresné Dr. Valentinyi Klára</t>
  </si>
  <si>
    <t>Turizmus specializáció</t>
  </si>
  <si>
    <t>GTK2059FSZN</t>
  </si>
  <si>
    <t>Vendéglátó specializáció</t>
  </si>
  <si>
    <t>Szakirányfelelős: Dr. Guth László</t>
  </si>
  <si>
    <t>Dr. Fehér István</t>
  </si>
  <si>
    <t>Dr. Béres-Virág Ágnes</t>
  </si>
  <si>
    <t>Dr. Varga-Nagy Adrienn</t>
  </si>
  <si>
    <t>Utazásszervezés</t>
  </si>
  <si>
    <t>Dr. Molnár Csilla</t>
  </si>
  <si>
    <t>GTK1275BAN</t>
  </si>
  <si>
    <t>Érvényes 2019. szeptemberétől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</si>
</sst>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name val="Arial"/>
      <family val="2"/>
      <charset val="238"/>
    </font>
    <font>
      <b/>
      <sz val="8"/>
      <color indexed="9"/>
      <name val="Arial"/>
      <family val="2"/>
      <charset val="238"/>
    </font>
    <font>
      <sz val="8"/>
      <color indexed="9"/>
      <name val="Times New Roman"/>
      <family val="2"/>
      <charset val="238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vertAlign val="subscript"/>
      <sz val="8"/>
      <color indexed="8"/>
      <name val="Arial"/>
      <family val="2"/>
      <charset val="238"/>
    </font>
    <font>
      <vertAlign val="subscript"/>
      <sz val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9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0" xfId="0" applyNumberFormat="1" applyFont="1" applyFill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10" fillId="0" borderId="0" xfId="0" applyNumberFormat="1" applyFont="1" applyFill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1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Border="1"/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0" fontId="0" fillId="0" borderId="0" xfId="0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  <xf numFmtId="0" fontId="14" fillId="6" borderId="3" xfId="0" applyNumberFormat="1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vertical="center" wrapText="1"/>
    </xf>
    <xf numFmtId="0" fontId="14" fillId="4" borderId="3" xfId="0" applyNumberFormat="1" applyFont="1" applyFill="1" applyBorder="1" applyAlignment="1">
      <alignment horizontal="center" vertical="center" wrapText="1"/>
    </xf>
    <xf numFmtId="0" fontId="14" fillId="4" borderId="4" xfId="0" applyNumberFormat="1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vertical="center" wrapText="1"/>
    </xf>
    <xf numFmtId="0" fontId="13" fillId="0" borderId="0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6" borderId="3" xfId="0" applyNumberFormat="1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vertical="center" wrapText="1"/>
    </xf>
    <xf numFmtId="0" fontId="14" fillId="4" borderId="0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vertical="center" wrapText="1"/>
    </xf>
    <xf numFmtId="0" fontId="13" fillId="7" borderId="1" xfId="0" applyFont="1" applyFill="1" applyBorder="1" applyAlignment="1">
      <alignment horizontal="center" vertical="center"/>
    </xf>
    <xf numFmtId="0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8" fillId="5" borderId="2" xfId="0" applyFont="1" applyFill="1" applyBorder="1" applyAlignment="1">
      <alignment horizontal="left" vertical="center"/>
    </xf>
    <xf numFmtId="0" fontId="8" fillId="0" borderId="0" xfId="0" applyNumberFormat="1" applyFont="1" applyFill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28575</xdr:rowOff>
    </xdr:from>
    <xdr:to>
      <xdr:col>1</xdr:col>
      <xdr:colOff>704850</xdr:colOff>
      <xdr:row>3</xdr:row>
      <xdr:rowOff>0</xdr:rowOff>
    </xdr:to>
    <xdr:pic>
      <xdr:nvPicPr>
        <xdr:cNvPr id="2" name="Picture 4" descr="mkk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25" y="28575"/>
          <a:ext cx="5334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M70"/>
  <sheetViews>
    <sheetView tabSelected="1" showRuler="0" zoomScaleNormal="100" zoomScaleSheetLayoutView="90" workbookViewId="0">
      <pane ySplit="9" topLeftCell="A10" activePane="bottomLeft" state="frozen"/>
      <selection pane="bottomLeft" activeCell="E2" sqref="E2"/>
    </sheetView>
  </sheetViews>
  <sheetFormatPr defaultRowHeight="14.4" x14ac:dyDescent="0.3"/>
  <cols>
    <col min="1" max="1" width="6.6640625" style="1" customWidth="1"/>
    <col min="2" max="2" width="12.6640625" style="14" customWidth="1"/>
    <col min="3" max="3" width="13.6640625" style="5" customWidth="1"/>
    <col min="4" max="4" width="38.6640625" style="39" customWidth="1"/>
    <col min="5" max="5" width="30.6640625" style="5" customWidth="1"/>
    <col min="6" max="6" width="9.88671875" style="12" customWidth="1"/>
    <col min="7" max="8" width="8.6640625" style="12" customWidth="1"/>
    <col min="9" max="9" width="8.6640625" style="13" customWidth="1"/>
    <col min="10" max="11" width="8.6640625" style="14" customWidth="1"/>
    <col min="12" max="12" width="38.6640625" style="5" customWidth="1"/>
    <col min="13" max="14" width="38.6640625" customWidth="1"/>
  </cols>
  <sheetData>
    <row r="1" spans="1:13" x14ac:dyDescent="0.3">
      <c r="B1" s="3"/>
      <c r="C1" s="3" t="s">
        <v>0</v>
      </c>
      <c r="D1" s="4"/>
      <c r="F1" s="6"/>
      <c r="G1" s="6"/>
      <c r="H1" s="6"/>
      <c r="I1" s="7"/>
      <c r="J1" s="4"/>
      <c r="K1" s="4"/>
      <c r="L1" s="8"/>
    </row>
    <row r="2" spans="1:13" x14ac:dyDescent="0.3">
      <c r="B2" s="3"/>
      <c r="C2" s="3" t="s">
        <v>1</v>
      </c>
      <c r="D2" s="4"/>
      <c r="E2" s="9"/>
      <c r="F2" s="6"/>
      <c r="G2" s="6"/>
      <c r="H2" s="6"/>
      <c r="I2" s="7"/>
      <c r="J2" s="4"/>
      <c r="K2" s="4"/>
    </row>
    <row r="3" spans="1:13" x14ac:dyDescent="0.3">
      <c r="B3" s="3"/>
      <c r="C3" s="3" t="s">
        <v>2</v>
      </c>
      <c r="D3" s="4"/>
      <c r="E3" s="9"/>
      <c r="F3" s="6"/>
      <c r="G3" s="6"/>
      <c r="H3" s="6"/>
      <c r="I3" s="7"/>
      <c r="J3" s="4"/>
      <c r="K3" s="4"/>
    </row>
    <row r="4" spans="1:13" x14ac:dyDescent="0.3">
      <c r="B4" s="4"/>
      <c r="C4" s="2"/>
      <c r="D4" s="4"/>
      <c r="E4" s="9"/>
      <c r="F4" s="6"/>
      <c r="G4" s="6"/>
      <c r="H4" s="6"/>
      <c r="I4" s="7"/>
      <c r="J4" s="4"/>
      <c r="K4" s="4"/>
    </row>
    <row r="5" spans="1:13" ht="15.6" x14ac:dyDescent="0.3">
      <c r="B5" s="10" t="s">
        <v>83</v>
      </c>
      <c r="C5" s="11"/>
      <c r="D5" s="11"/>
      <c r="E5" s="11"/>
      <c r="F5" s="7"/>
      <c r="G5" s="7"/>
      <c r="H5" s="7"/>
      <c r="I5" s="7"/>
      <c r="J5" s="11"/>
      <c r="K5" s="11"/>
      <c r="L5" s="42"/>
      <c r="M5" s="15" t="s">
        <v>107</v>
      </c>
    </row>
    <row r="6" spans="1:13" x14ac:dyDescent="0.3">
      <c r="B6" s="11"/>
      <c r="C6" s="11"/>
      <c r="D6" s="11"/>
      <c r="E6" s="11"/>
      <c r="F6" s="7"/>
      <c r="G6" s="7"/>
      <c r="H6" s="7"/>
      <c r="I6" s="7"/>
      <c r="J6" s="11"/>
      <c r="K6" s="11"/>
      <c r="L6" s="42"/>
    </row>
    <row r="7" spans="1:13" x14ac:dyDescent="0.3">
      <c r="B7" s="33"/>
      <c r="C7" s="34"/>
      <c r="D7" s="34"/>
      <c r="E7" s="34"/>
      <c r="F7" s="68" t="s">
        <v>3</v>
      </c>
      <c r="G7" s="68"/>
      <c r="H7" s="16" t="s">
        <v>4</v>
      </c>
      <c r="I7" s="35"/>
      <c r="J7" s="33"/>
      <c r="K7" s="33"/>
      <c r="L7" s="36"/>
    </row>
    <row r="8" spans="1:13" s="37" customFormat="1" x14ac:dyDescent="0.3">
      <c r="A8" s="43" t="s">
        <v>84</v>
      </c>
      <c r="B8" s="33"/>
      <c r="C8" s="34"/>
      <c r="D8" s="34"/>
      <c r="E8" s="34"/>
      <c r="F8" s="70" t="s">
        <v>5</v>
      </c>
      <c r="G8" s="70"/>
      <c r="H8" s="44" t="s">
        <v>6</v>
      </c>
      <c r="I8" s="35"/>
      <c r="J8" s="33"/>
      <c r="K8" s="33"/>
      <c r="L8" s="36"/>
      <c r="M8" s="45"/>
    </row>
    <row r="9" spans="1:13" s="24" customFormat="1" ht="20.399999999999999" x14ac:dyDescent="0.2">
      <c r="A9" s="20"/>
      <c r="B9" s="21" t="s">
        <v>7</v>
      </c>
      <c r="C9" s="21" t="s">
        <v>8</v>
      </c>
      <c r="D9" s="21" t="s">
        <v>9</v>
      </c>
      <c r="E9" s="21" t="s">
        <v>10</v>
      </c>
      <c r="F9" s="22" t="s">
        <v>11</v>
      </c>
      <c r="G9" s="22" t="s">
        <v>12</v>
      </c>
      <c r="H9" s="22" t="s">
        <v>11</v>
      </c>
      <c r="I9" s="22" t="s">
        <v>13</v>
      </c>
      <c r="J9" s="21" t="s">
        <v>14</v>
      </c>
      <c r="K9" s="21" t="s">
        <v>15</v>
      </c>
      <c r="L9" s="23" t="s">
        <v>16</v>
      </c>
      <c r="M9" s="21" t="s">
        <v>17</v>
      </c>
    </row>
    <row r="10" spans="1:13" s="28" customFormat="1" x14ac:dyDescent="0.3">
      <c r="A10" s="46">
        <v>1</v>
      </c>
      <c r="B10" s="27">
        <v>1</v>
      </c>
      <c r="C10" s="47" t="s">
        <v>41</v>
      </c>
      <c r="D10" s="25" t="s">
        <v>42</v>
      </c>
      <c r="E10" s="25" t="s">
        <v>43</v>
      </c>
      <c r="F10" s="30">
        <v>2</v>
      </c>
      <c r="G10" s="30">
        <v>0</v>
      </c>
      <c r="H10" s="30">
        <f t="shared" ref="H10:H17" si="0">I10*3</f>
        <v>9</v>
      </c>
      <c r="I10" s="30">
        <v>3</v>
      </c>
      <c r="J10" s="26" t="s">
        <v>24</v>
      </c>
      <c r="K10" s="26" t="s">
        <v>19</v>
      </c>
      <c r="L10" s="25"/>
      <c r="M10" s="25"/>
    </row>
    <row r="11" spans="1:13" s="28" customFormat="1" x14ac:dyDescent="0.3">
      <c r="A11" s="46">
        <v>2</v>
      </c>
      <c r="B11" s="27">
        <v>1</v>
      </c>
      <c r="C11" s="47" t="s">
        <v>25</v>
      </c>
      <c r="D11" s="25" t="s">
        <v>26</v>
      </c>
      <c r="E11" s="63" t="s">
        <v>101</v>
      </c>
      <c r="F11" s="65">
        <v>2</v>
      </c>
      <c r="G11" s="65">
        <v>0</v>
      </c>
      <c r="H11" s="65">
        <f t="shared" si="0"/>
        <v>12</v>
      </c>
      <c r="I11" s="65">
        <v>4</v>
      </c>
      <c r="J11" s="64" t="s">
        <v>24</v>
      </c>
      <c r="K11" s="26" t="s">
        <v>19</v>
      </c>
      <c r="L11" s="25"/>
      <c r="M11" s="25"/>
    </row>
    <row r="12" spans="1:13" s="28" customFormat="1" x14ac:dyDescent="0.3">
      <c r="A12" s="46">
        <v>3</v>
      </c>
      <c r="B12" s="27">
        <v>1</v>
      </c>
      <c r="C12" s="25" t="s">
        <v>85</v>
      </c>
      <c r="D12" s="25" t="s">
        <v>86</v>
      </c>
      <c r="E12" s="63" t="s">
        <v>87</v>
      </c>
      <c r="F12" s="65">
        <v>2</v>
      </c>
      <c r="G12" s="65">
        <v>0</v>
      </c>
      <c r="H12" s="65">
        <f t="shared" si="0"/>
        <v>9</v>
      </c>
      <c r="I12" s="65">
        <v>3</v>
      </c>
      <c r="J12" s="64" t="s">
        <v>24</v>
      </c>
      <c r="K12" s="26" t="s">
        <v>19</v>
      </c>
      <c r="L12" s="25"/>
      <c r="M12" s="25"/>
    </row>
    <row r="13" spans="1:13" s="28" customFormat="1" x14ac:dyDescent="0.3">
      <c r="A13" s="46">
        <v>4</v>
      </c>
      <c r="B13" s="27">
        <v>1</v>
      </c>
      <c r="C13" s="47" t="s">
        <v>21</v>
      </c>
      <c r="D13" s="25" t="s">
        <v>22</v>
      </c>
      <c r="E13" s="63" t="s">
        <v>23</v>
      </c>
      <c r="F13" s="65">
        <v>2</v>
      </c>
      <c r="G13" s="65">
        <v>2</v>
      </c>
      <c r="H13" s="65">
        <f t="shared" si="0"/>
        <v>15</v>
      </c>
      <c r="I13" s="65">
        <v>5</v>
      </c>
      <c r="J13" s="64" t="s">
        <v>24</v>
      </c>
      <c r="K13" s="26" t="s">
        <v>19</v>
      </c>
      <c r="L13" s="25"/>
      <c r="M13" s="25"/>
    </row>
    <row r="14" spans="1:13" s="28" customFormat="1" x14ac:dyDescent="0.3">
      <c r="A14" s="46">
        <v>5</v>
      </c>
      <c r="B14" s="27">
        <v>1</v>
      </c>
      <c r="C14" s="47" t="s">
        <v>47</v>
      </c>
      <c r="D14" s="25" t="s">
        <v>48</v>
      </c>
      <c r="E14" s="63" t="s">
        <v>49</v>
      </c>
      <c r="F14" s="65">
        <v>2</v>
      </c>
      <c r="G14" s="65">
        <v>0</v>
      </c>
      <c r="H14" s="65">
        <f t="shared" si="0"/>
        <v>12</v>
      </c>
      <c r="I14" s="65">
        <v>4</v>
      </c>
      <c r="J14" s="64" t="s">
        <v>24</v>
      </c>
      <c r="K14" s="26" t="s">
        <v>19</v>
      </c>
      <c r="L14" s="25"/>
      <c r="M14" s="25"/>
    </row>
    <row r="15" spans="1:13" s="28" customFormat="1" x14ac:dyDescent="0.3">
      <c r="A15" s="46">
        <v>6</v>
      </c>
      <c r="B15" s="27">
        <v>1</v>
      </c>
      <c r="C15" s="47" t="s">
        <v>44</v>
      </c>
      <c r="D15" s="25" t="s">
        <v>45</v>
      </c>
      <c r="E15" s="25" t="s">
        <v>46</v>
      </c>
      <c r="F15" s="30">
        <v>2</v>
      </c>
      <c r="G15" s="30">
        <v>2</v>
      </c>
      <c r="H15" s="30">
        <f t="shared" si="0"/>
        <v>15</v>
      </c>
      <c r="I15" s="30">
        <v>5</v>
      </c>
      <c r="J15" s="26" t="s">
        <v>24</v>
      </c>
      <c r="K15" s="26" t="s">
        <v>19</v>
      </c>
      <c r="L15" s="25"/>
      <c r="M15" s="25"/>
    </row>
    <row r="16" spans="1:13" s="28" customFormat="1" x14ac:dyDescent="0.3">
      <c r="A16" s="46">
        <v>7</v>
      </c>
      <c r="B16" s="27">
        <v>1</v>
      </c>
      <c r="C16" s="47" t="s">
        <v>88</v>
      </c>
      <c r="D16" s="25" t="s">
        <v>89</v>
      </c>
      <c r="E16" s="25" t="s">
        <v>90</v>
      </c>
      <c r="F16" s="30">
        <v>2</v>
      </c>
      <c r="G16" s="30">
        <v>0</v>
      </c>
      <c r="H16" s="30">
        <f t="shared" si="0"/>
        <v>9</v>
      </c>
      <c r="I16" s="30">
        <v>3</v>
      </c>
      <c r="J16" s="26" t="s">
        <v>24</v>
      </c>
      <c r="K16" s="26" t="s">
        <v>19</v>
      </c>
      <c r="L16" s="25"/>
      <c r="M16" s="25"/>
    </row>
    <row r="17" spans="1:13" s="28" customFormat="1" ht="20.399999999999999" x14ac:dyDescent="0.3">
      <c r="A17" s="46">
        <v>8</v>
      </c>
      <c r="B17" s="27">
        <v>1</v>
      </c>
      <c r="C17" s="47" t="s">
        <v>91</v>
      </c>
      <c r="D17" s="25" t="s">
        <v>92</v>
      </c>
      <c r="E17" s="25" t="s">
        <v>93</v>
      </c>
      <c r="F17" s="30">
        <v>0</v>
      </c>
      <c r="G17" s="30">
        <v>3</v>
      </c>
      <c r="H17" s="30">
        <f t="shared" si="0"/>
        <v>9</v>
      </c>
      <c r="I17" s="30">
        <v>3</v>
      </c>
      <c r="J17" s="26" t="s">
        <v>18</v>
      </c>
      <c r="K17" s="26" t="s">
        <v>19</v>
      </c>
      <c r="L17" s="25"/>
      <c r="M17" s="25"/>
    </row>
    <row r="18" spans="1:13" x14ac:dyDescent="0.3">
      <c r="A18" s="48">
        <f>F18+G18</f>
        <v>21</v>
      </c>
      <c r="B18" s="49"/>
      <c r="C18" s="50"/>
      <c r="D18" s="50"/>
      <c r="E18" s="50"/>
      <c r="F18" s="51">
        <f>SUM(F10:F17)</f>
        <v>14</v>
      </c>
      <c r="G18" s="51">
        <f>SUM(G10:G17)</f>
        <v>7</v>
      </c>
      <c r="H18" s="51">
        <f>SUM(H10:H17)</f>
        <v>90</v>
      </c>
      <c r="I18" s="51">
        <f>SUM(I10:I17)</f>
        <v>30</v>
      </c>
      <c r="J18" s="51"/>
      <c r="K18" s="51"/>
      <c r="L18" s="50"/>
      <c r="M18" s="50"/>
    </row>
    <row r="19" spans="1:13" s="28" customFormat="1" x14ac:dyDescent="0.3">
      <c r="A19" s="46"/>
      <c r="B19" s="27">
        <v>3</v>
      </c>
      <c r="C19" s="47" t="s">
        <v>94</v>
      </c>
      <c r="D19" s="47" t="s">
        <v>95</v>
      </c>
      <c r="E19" s="25" t="s">
        <v>96</v>
      </c>
      <c r="F19" s="30">
        <v>0</v>
      </c>
      <c r="G19" s="30">
        <v>2</v>
      </c>
      <c r="H19" s="30">
        <f>I19*3</f>
        <v>9</v>
      </c>
      <c r="I19" s="30">
        <v>3</v>
      </c>
      <c r="J19" s="26" t="s">
        <v>18</v>
      </c>
      <c r="K19" s="26" t="s">
        <v>19</v>
      </c>
      <c r="L19" s="25"/>
      <c r="M19" s="25"/>
    </row>
    <row r="20" spans="1:13" x14ac:dyDescent="0.3">
      <c r="A20" s="52">
        <f>F20+G20</f>
        <v>2</v>
      </c>
      <c r="B20" s="53"/>
      <c r="C20" s="54"/>
      <c r="D20" s="54"/>
      <c r="E20" s="54"/>
      <c r="F20" s="52">
        <f>SUM(F19:F19)</f>
        <v>0</v>
      </c>
      <c r="G20" s="52">
        <f>SUM(G19)</f>
        <v>2</v>
      </c>
      <c r="H20" s="52">
        <f>SUM(H19)</f>
        <v>9</v>
      </c>
      <c r="I20" s="52">
        <f>SUM(I19:I19)</f>
        <v>3</v>
      </c>
      <c r="J20" s="52"/>
      <c r="K20" s="52"/>
      <c r="L20" s="54"/>
      <c r="M20" s="54"/>
    </row>
    <row r="21" spans="1:13" s="29" customFormat="1" x14ac:dyDescent="0.3">
      <c r="A21" s="38"/>
      <c r="B21" s="32"/>
      <c r="C21" s="31"/>
      <c r="D21" s="31"/>
      <c r="E21" s="31"/>
      <c r="F21" s="55"/>
      <c r="G21" s="55"/>
      <c r="H21" s="55"/>
      <c r="I21" s="35"/>
      <c r="J21" s="33"/>
      <c r="K21" s="33"/>
      <c r="L21" s="31"/>
      <c r="M21" s="31"/>
    </row>
    <row r="22" spans="1:13" ht="15.6" x14ac:dyDescent="0.3">
      <c r="B22" s="10" t="s">
        <v>97</v>
      </c>
      <c r="F22" s="68" t="s">
        <v>3</v>
      </c>
      <c r="G22" s="68"/>
      <c r="H22" s="16" t="s">
        <v>4</v>
      </c>
      <c r="M22" s="5"/>
    </row>
    <row r="23" spans="1:13" x14ac:dyDescent="0.3">
      <c r="B23" s="67" t="s">
        <v>100</v>
      </c>
      <c r="C23" s="67"/>
      <c r="D23" s="18"/>
      <c r="E23" s="18"/>
      <c r="F23" s="69" t="s">
        <v>5</v>
      </c>
      <c r="G23" s="69"/>
      <c r="H23" s="56" t="s">
        <v>6</v>
      </c>
      <c r="I23" s="19"/>
      <c r="J23" s="18"/>
      <c r="K23" s="18"/>
      <c r="L23" s="17"/>
      <c r="M23" s="17"/>
    </row>
    <row r="24" spans="1:13" ht="20.399999999999999" x14ac:dyDescent="0.3">
      <c r="A24" s="20"/>
      <c r="B24" s="21" t="s">
        <v>7</v>
      </c>
      <c r="C24" s="21" t="s">
        <v>8</v>
      </c>
      <c r="D24" s="21" t="s">
        <v>9</v>
      </c>
      <c r="E24" s="21" t="s">
        <v>10</v>
      </c>
      <c r="F24" s="22" t="s">
        <v>11</v>
      </c>
      <c r="G24" s="22" t="s">
        <v>12</v>
      </c>
      <c r="H24" s="22" t="s">
        <v>11</v>
      </c>
      <c r="I24" s="22" t="s">
        <v>13</v>
      </c>
      <c r="J24" s="21" t="s">
        <v>14</v>
      </c>
      <c r="K24" s="21" t="s">
        <v>15</v>
      </c>
      <c r="L24" s="23" t="s">
        <v>16</v>
      </c>
      <c r="M24" s="21" t="s">
        <v>17</v>
      </c>
    </row>
    <row r="25" spans="1:13" x14ac:dyDescent="0.3">
      <c r="A25" s="57">
        <v>1</v>
      </c>
      <c r="B25" s="27">
        <v>2</v>
      </c>
      <c r="C25" s="47" t="s">
        <v>38</v>
      </c>
      <c r="D25" s="25" t="s">
        <v>39</v>
      </c>
      <c r="E25" s="25" t="s">
        <v>40</v>
      </c>
      <c r="F25" s="27">
        <v>2</v>
      </c>
      <c r="G25" s="27">
        <v>2</v>
      </c>
      <c r="H25" s="27">
        <f t="shared" ref="H25:H30" si="1">I25*3</f>
        <v>15</v>
      </c>
      <c r="I25" s="27">
        <v>5</v>
      </c>
      <c r="J25" s="26" t="s">
        <v>24</v>
      </c>
      <c r="K25" s="26" t="s">
        <v>19</v>
      </c>
      <c r="L25" s="25"/>
      <c r="M25" s="25"/>
    </row>
    <row r="26" spans="1:13" x14ac:dyDescent="0.3">
      <c r="A26" s="57">
        <v>2</v>
      </c>
      <c r="B26" s="62">
        <v>2</v>
      </c>
      <c r="C26" s="66" t="s">
        <v>33</v>
      </c>
      <c r="D26" s="63" t="s">
        <v>34</v>
      </c>
      <c r="E26" s="63" t="s">
        <v>87</v>
      </c>
      <c r="F26" s="62">
        <v>1</v>
      </c>
      <c r="G26" s="62">
        <v>1</v>
      </c>
      <c r="H26" s="62">
        <f t="shared" si="1"/>
        <v>9</v>
      </c>
      <c r="I26" s="62">
        <v>3</v>
      </c>
      <c r="J26" s="64" t="s">
        <v>18</v>
      </c>
      <c r="K26" s="64" t="s">
        <v>19</v>
      </c>
      <c r="L26" s="63"/>
      <c r="M26" s="25"/>
    </row>
    <row r="27" spans="1:13" x14ac:dyDescent="0.3">
      <c r="A27" s="57">
        <v>3</v>
      </c>
      <c r="B27" s="62">
        <v>2</v>
      </c>
      <c r="C27" s="66" t="s">
        <v>35</v>
      </c>
      <c r="D27" s="63" t="s">
        <v>36</v>
      </c>
      <c r="E27" s="63" t="s">
        <v>37</v>
      </c>
      <c r="F27" s="62">
        <v>3</v>
      </c>
      <c r="G27" s="62">
        <v>0</v>
      </c>
      <c r="H27" s="62">
        <f t="shared" si="1"/>
        <v>18</v>
      </c>
      <c r="I27" s="62">
        <v>6</v>
      </c>
      <c r="J27" s="64" t="s">
        <v>24</v>
      </c>
      <c r="K27" s="64" t="s">
        <v>19</v>
      </c>
      <c r="L27" s="63"/>
      <c r="M27" s="25"/>
    </row>
    <row r="28" spans="1:13" x14ac:dyDescent="0.3">
      <c r="A28" s="57">
        <v>4</v>
      </c>
      <c r="B28" s="62">
        <v>2</v>
      </c>
      <c r="C28" s="66" t="s">
        <v>30</v>
      </c>
      <c r="D28" s="63" t="s">
        <v>31</v>
      </c>
      <c r="E28" s="63" t="s">
        <v>32</v>
      </c>
      <c r="F28" s="62">
        <v>2</v>
      </c>
      <c r="G28" s="62">
        <v>0</v>
      </c>
      <c r="H28" s="62">
        <f t="shared" si="1"/>
        <v>12</v>
      </c>
      <c r="I28" s="62">
        <v>4</v>
      </c>
      <c r="J28" s="64" t="s">
        <v>24</v>
      </c>
      <c r="K28" s="62" t="s">
        <v>19</v>
      </c>
      <c r="L28" s="63"/>
      <c r="M28" s="25"/>
    </row>
    <row r="29" spans="1:13" x14ac:dyDescent="0.3">
      <c r="A29" s="57">
        <v>5</v>
      </c>
      <c r="B29" s="62">
        <v>2</v>
      </c>
      <c r="C29" s="66" t="s">
        <v>106</v>
      </c>
      <c r="D29" s="63" t="s">
        <v>104</v>
      </c>
      <c r="E29" s="63" t="s">
        <v>105</v>
      </c>
      <c r="F29" s="62">
        <v>0</v>
      </c>
      <c r="G29" s="62">
        <v>2</v>
      </c>
      <c r="H29" s="62">
        <f t="shared" si="1"/>
        <v>12</v>
      </c>
      <c r="I29" s="62">
        <v>4</v>
      </c>
      <c r="J29" s="64" t="s">
        <v>18</v>
      </c>
      <c r="K29" s="64" t="s">
        <v>19</v>
      </c>
      <c r="L29" s="63"/>
      <c r="M29" s="25"/>
    </row>
    <row r="30" spans="1:13" s="28" customFormat="1" x14ac:dyDescent="0.3">
      <c r="A30" s="57">
        <v>6</v>
      </c>
      <c r="B30" s="62">
        <v>2</v>
      </c>
      <c r="C30" s="66" t="s">
        <v>59</v>
      </c>
      <c r="D30" s="63" t="s">
        <v>60</v>
      </c>
      <c r="E30" s="63" t="s">
        <v>102</v>
      </c>
      <c r="F30" s="62">
        <v>3</v>
      </c>
      <c r="G30" s="62">
        <v>0</v>
      </c>
      <c r="H30" s="62">
        <f t="shared" si="1"/>
        <v>18</v>
      </c>
      <c r="I30" s="62">
        <v>6</v>
      </c>
      <c r="J30" s="64" t="s">
        <v>24</v>
      </c>
      <c r="K30" s="62" t="s">
        <v>19</v>
      </c>
      <c r="L30" s="63"/>
      <c r="M30" s="25"/>
    </row>
    <row r="31" spans="1:13" x14ac:dyDescent="0.3">
      <c r="A31" s="58">
        <f>F31+G31</f>
        <v>16</v>
      </c>
      <c r="B31" s="49"/>
      <c r="C31" s="50"/>
      <c r="D31" s="50"/>
      <c r="E31" s="50"/>
      <c r="F31" s="51">
        <f>SUM(F25:F30)</f>
        <v>11</v>
      </c>
      <c r="G31" s="51">
        <f>SUM(G25:G30)</f>
        <v>5</v>
      </c>
      <c r="H31" s="51">
        <f>SUM(H25:H30)</f>
        <v>84</v>
      </c>
      <c r="I31" s="51">
        <f>SUM(I25:I30)</f>
        <v>28</v>
      </c>
      <c r="J31" s="51"/>
      <c r="K31" s="51"/>
      <c r="L31" s="50"/>
      <c r="M31" s="50"/>
    </row>
    <row r="32" spans="1:13" x14ac:dyDescent="0.3">
      <c r="A32" s="57">
        <v>1</v>
      </c>
      <c r="B32" s="62">
        <v>3</v>
      </c>
      <c r="C32" s="66" t="s">
        <v>27</v>
      </c>
      <c r="D32" s="63" t="s">
        <v>28</v>
      </c>
      <c r="E32" s="63" t="s">
        <v>29</v>
      </c>
      <c r="F32" s="65">
        <v>2</v>
      </c>
      <c r="G32" s="65">
        <v>0</v>
      </c>
      <c r="H32" s="65">
        <f>I32*3</f>
        <v>12</v>
      </c>
      <c r="I32" s="65">
        <v>4</v>
      </c>
      <c r="J32" s="64" t="s">
        <v>24</v>
      </c>
      <c r="K32" s="64" t="s">
        <v>19</v>
      </c>
      <c r="L32" s="25"/>
      <c r="M32" s="25"/>
    </row>
    <row r="33" spans="1:13" x14ac:dyDescent="0.3">
      <c r="A33" s="57">
        <v>2</v>
      </c>
      <c r="B33" s="62">
        <v>3</v>
      </c>
      <c r="C33" s="66" t="s">
        <v>68</v>
      </c>
      <c r="D33" s="63" t="s">
        <v>69</v>
      </c>
      <c r="E33" s="63" t="s">
        <v>103</v>
      </c>
      <c r="F33" s="65">
        <v>2</v>
      </c>
      <c r="G33" s="65">
        <v>2</v>
      </c>
      <c r="H33" s="65">
        <f>I33*3</f>
        <v>15</v>
      </c>
      <c r="I33" s="65">
        <v>5</v>
      </c>
      <c r="J33" s="64" t="s">
        <v>24</v>
      </c>
      <c r="K33" s="64" t="s">
        <v>19</v>
      </c>
      <c r="L33" s="25"/>
      <c r="M33" s="25"/>
    </row>
    <row r="34" spans="1:13" x14ac:dyDescent="0.3">
      <c r="A34" s="57">
        <v>3</v>
      </c>
      <c r="B34" s="62">
        <v>3</v>
      </c>
      <c r="C34" s="66" t="s">
        <v>52</v>
      </c>
      <c r="D34" s="63" t="s">
        <v>53</v>
      </c>
      <c r="E34" s="63" t="s">
        <v>54</v>
      </c>
      <c r="F34" s="65">
        <v>2</v>
      </c>
      <c r="G34" s="65">
        <v>0</v>
      </c>
      <c r="H34" s="65">
        <f>I34*3</f>
        <v>12</v>
      </c>
      <c r="I34" s="65">
        <v>4</v>
      </c>
      <c r="J34" s="64" t="s">
        <v>24</v>
      </c>
      <c r="K34" s="64" t="s">
        <v>19</v>
      </c>
      <c r="L34" s="25"/>
      <c r="M34" s="25"/>
    </row>
    <row r="35" spans="1:13" x14ac:dyDescent="0.3">
      <c r="A35" s="57">
        <v>4</v>
      </c>
      <c r="B35" s="62">
        <v>3</v>
      </c>
      <c r="C35" s="66" t="s">
        <v>55</v>
      </c>
      <c r="D35" s="63" t="s">
        <v>56</v>
      </c>
      <c r="E35" s="63" t="s">
        <v>20</v>
      </c>
      <c r="F35" s="62">
        <v>0</v>
      </c>
      <c r="G35" s="62">
        <v>3</v>
      </c>
      <c r="H35" s="62">
        <f>I35*3</f>
        <v>15</v>
      </c>
      <c r="I35" s="62">
        <v>5</v>
      </c>
      <c r="J35" s="64" t="s">
        <v>18</v>
      </c>
      <c r="K35" s="62" t="s">
        <v>19</v>
      </c>
      <c r="L35" s="25"/>
      <c r="M35" s="25"/>
    </row>
    <row r="36" spans="1:13" x14ac:dyDescent="0.3">
      <c r="A36" s="57"/>
      <c r="B36" s="62">
        <v>3</v>
      </c>
      <c r="C36" s="66" t="s">
        <v>50</v>
      </c>
      <c r="D36" s="63" t="s">
        <v>51</v>
      </c>
      <c r="E36" s="63" t="s">
        <v>37</v>
      </c>
      <c r="F36" s="62">
        <v>2</v>
      </c>
      <c r="G36" s="62">
        <v>1</v>
      </c>
      <c r="H36" s="62">
        <f t="shared" ref="H36" si="2">I36*3</f>
        <v>18</v>
      </c>
      <c r="I36" s="62">
        <v>6</v>
      </c>
      <c r="J36" s="64" t="s">
        <v>24</v>
      </c>
      <c r="K36" s="62" t="s">
        <v>19</v>
      </c>
      <c r="L36" s="25"/>
      <c r="M36" s="25"/>
    </row>
    <row r="37" spans="1:13" s="28" customFormat="1" x14ac:dyDescent="0.3">
      <c r="A37" s="57">
        <v>5</v>
      </c>
      <c r="B37" s="62">
        <v>3</v>
      </c>
      <c r="C37" s="66" t="s">
        <v>66</v>
      </c>
      <c r="D37" s="63" t="s">
        <v>67</v>
      </c>
      <c r="E37" s="63" t="s">
        <v>37</v>
      </c>
      <c r="F37" s="62">
        <v>0</v>
      </c>
      <c r="G37" s="62">
        <v>3</v>
      </c>
      <c r="H37" s="62">
        <f>I37*3</f>
        <v>15</v>
      </c>
      <c r="I37" s="62">
        <v>5</v>
      </c>
      <c r="J37" s="64" t="s">
        <v>18</v>
      </c>
      <c r="K37" s="62" t="s">
        <v>19</v>
      </c>
      <c r="L37" s="25"/>
      <c r="M37" s="25"/>
    </row>
    <row r="38" spans="1:13" x14ac:dyDescent="0.3">
      <c r="A38" s="58">
        <f>F38+G38</f>
        <v>19</v>
      </c>
      <c r="B38" s="59"/>
      <c r="C38" s="60"/>
      <c r="D38" s="60"/>
      <c r="E38" s="60"/>
      <c r="F38" s="61">
        <f>SUM(F32:F37)+F20</f>
        <v>8</v>
      </c>
      <c r="G38" s="61">
        <f>SUM(G32:G37)+G20</f>
        <v>11</v>
      </c>
      <c r="H38" s="61">
        <f>SUM(H32:H37)+H20</f>
        <v>96</v>
      </c>
      <c r="I38" s="61">
        <f>SUM(I32:I37)+I20</f>
        <v>32</v>
      </c>
      <c r="J38" s="61"/>
      <c r="K38" s="61"/>
      <c r="L38" s="60"/>
      <c r="M38" s="60"/>
    </row>
    <row r="39" spans="1:13" x14ac:dyDescent="0.3">
      <c r="A39" s="46">
        <v>1</v>
      </c>
      <c r="B39" s="27">
        <v>4</v>
      </c>
      <c r="C39" s="25" t="s">
        <v>98</v>
      </c>
      <c r="D39" s="25" t="s">
        <v>64</v>
      </c>
      <c r="E39" s="25"/>
      <c r="F39" s="30">
        <v>0</v>
      </c>
      <c r="G39" s="30">
        <v>560</v>
      </c>
      <c r="H39" s="30">
        <v>240</v>
      </c>
      <c r="I39" s="30">
        <v>30</v>
      </c>
      <c r="J39" s="26" t="s">
        <v>65</v>
      </c>
      <c r="K39" s="26" t="s">
        <v>19</v>
      </c>
      <c r="L39" s="25"/>
      <c r="M39" s="25"/>
    </row>
    <row r="40" spans="1:13" x14ac:dyDescent="0.3">
      <c r="A40" s="52">
        <f>F40+G40</f>
        <v>560</v>
      </c>
      <c r="B40" s="53"/>
      <c r="C40" s="54"/>
      <c r="D40" s="54"/>
      <c r="E40" s="54"/>
      <c r="F40" s="52">
        <f>SUM(F39)</f>
        <v>0</v>
      </c>
      <c r="G40" s="52">
        <f>SUM(G39)</f>
        <v>560</v>
      </c>
      <c r="H40" s="52">
        <f>SUM(H39)</f>
        <v>240</v>
      </c>
      <c r="I40" s="52">
        <f>SUM(I39)</f>
        <v>30</v>
      </c>
      <c r="J40" s="52"/>
      <c r="K40" s="52"/>
      <c r="L40" s="54"/>
      <c r="M40" s="54"/>
    </row>
    <row r="41" spans="1:13" x14ac:dyDescent="0.3">
      <c r="B41" s="32"/>
      <c r="C41" s="31"/>
      <c r="D41" s="31"/>
      <c r="E41" s="31"/>
      <c r="F41" s="35">
        <f>F18+F31+F38+F40</f>
        <v>33</v>
      </c>
      <c r="G41" s="35">
        <f>G18+G31+G38+G40</f>
        <v>583</v>
      </c>
      <c r="H41" s="35">
        <f>H18+H31+H38+H40</f>
        <v>510</v>
      </c>
      <c r="I41" s="35">
        <f>I18+I31+I38+I40</f>
        <v>120</v>
      </c>
      <c r="J41" s="35"/>
      <c r="K41" s="35"/>
      <c r="L41" s="31"/>
    </row>
    <row r="44" spans="1:13" ht="15.6" x14ac:dyDescent="0.3">
      <c r="B44" s="10" t="s">
        <v>99</v>
      </c>
      <c r="F44" s="68" t="s">
        <v>3</v>
      </c>
      <c r="G44" s="68"/>
      <c r="H44" s="16" t="s">
        <v>4</v>
      </c>
      <c r="M44" s="5"/>
    </row>
    <row r="45" spans="1:13" x14ac:dyDescent="0.3">
      <c r="B45" s="67" t="s">
        <v>100</v>
      </c>
      <c r="C45" s="67"/>
      <c r="D45" s="18"/>
      <c r="E45" s="18"/>
      <c r="F45" s="69" t="s">
        <v>5</v>
      </c>
      <c r="G45" s="69"/>
      <c r="H45" s="56" t="s">
        <v>6</v>
      </c>
      <c r="I45" s="19"/>
      <c r="J45" s="18"/>
      <c r="K45" s="18"/>
      <c r="L45" s="17"/>
      <c r="M45" s="17"/>
    </row>
    <row r="46" spans="1:13" ht="20.399999999999999" x14ac:dyDescent="0.3">
      <c r="A46" s="20"/>
      <c r="B46" s="21" t="s">
        <v>7</v>
      </c>
      <c r="C46" s="21" t="s">
        <v>8</v>
      </c>
      <c r="D46" s="21" t="s">
        <v>9</v>
      </c>
      <c r="E46" s="21" t="s">
        <v>10</v>
      </c>
      <c r="F46" s="22" t="s">
        <v>11</v>
      </c>
      <c r="G46" s="22" t="s">
        <v>12</v>
      </c>
      <c r="H46" s="22" t="s">
        <v>11</v>
      </c>
      <c r="I46" s="22" t="s">
        <v>13</v>
      </c>
      <c r="J46" s="21" t="s">
        <v>14</v>
      </c>
      <c r="K46" s="21" t="s">
        <v>15</v>
      </c>
      <c r="L46" s="23" t="s">
        <v>16</v>
      </c>
      <c r="M46" s="21" t="s">
        <v>17</v>
      </c>
    </row>
    <row r="47" spans="1:13" x14ac:dyDescent="0.3">
      <c r="A47" s="57">
        <v>1</v>
      </c>
      <c r="B47" s="27">
        <v>2</v>
      </c>
      <c r="C47" s="47" t="s">
        <v>38</v>
      </c>
      <c r="D47" s="25" t="s">
        <v>39</v>
      </c>
      <c r="E47" s="25" t="s">
        <v>40</v>
      </c>
      <c r="F47" s="27">
        <v>2</v>
      </c>
      <c r="G47" s="27">
        <v>2</v>
      </c>
      <c r="H47" s="27">
        <f t="shared" ref="H47:H52" si="3">I47*3</f>
        <v>15</v>
      </c>
      <c r="I47" s="27">
        <v>5</v>
      </c>
      <c r="J47" s="26" t="s">
        <v>24</v>
      </c>
      <c r="K47" s="26" t="s">
        <v>19</v>
      </c>
      <c r="L47" s="25"/>
      <c r="M47" s="25"/>
    </row>
    <row r="48" spans="1:13" x14ac:dyDescent="0.3">
      <c r="A48" s="57">
        <v>2</v>
      </c>
      <c r="B48" s="27">
        <v>2</v>
      </c>
      <c r="C48" s="47" t="s">
        <v>30</v>
      </c>
      <c r="D48" s="25" t="s">
        <v>31</v>
      </c>
      <c r="E48" s="25" t="s">
        <v>32</v>
      </c>
      <c r="F48" s="27">
        <v>2</v>
      </c>
      <c r="G48" s="27">
        <v>0</v>
      </c>
      <c r="H48" s="27">
        <f t="shared" si="3"/>
        <v>12</v>
      </c>
      <c r="I48" s="27">
        <v>4</v>
      </c>
      <c r="J48" s="27" t="s">
        <v>24</v>
      </c>
      <c r="K48" s="26" t="s">
        <v>19</v>
      </c>
      <c r="L48" s="25"/>
      <c r="M48" s="25"/>
    </row>
    <row r="49" spans="1:13" x14ac:dyDescent="0.3">
      <c r="A49" s="57">
        <v>4</v>
      </c>
      <c r="B49" s="62">
        <v>2</v>
      </c>
      <c r="C49" s="66" t="s">
        <v>35</v>
      </c>
      <c r="D49" s="63" t="s">
        <v>36</v>
      </c>
      <c r="E49" s="63" t="s">
        <v>37</v>
      </c>
      <c r="F49" s="62">
        <v>3</v>
      </c>
      <c r="G49" s="62">
        <v>0</v>
      </c>
      <c r="H49" s="62">
        <f t="shared" si="3"/>
        <v>18</v>
      </c>
      <c r="I49" s="62">
        <v>6</v>
      </c>
      <c r="J49" s="64" t="s">
        <v>24</v>
      </c>
      <c r="K49" s="64" t="s">
        <v>19</v>
      </c>
      <c r="L49" s="25"/>
      <c r="M49" s="25"/>
    </row>
    <row r="50" spans="1:13" x14ac:dyDescent="0.3">
      <c r="A50" s="57">
        <v>6</v>
      </c>
      <c r="B50" s="62">
        <v>2</v>
      </c>
      <c r="C50" s="66" t="s">
        <v>72</v>
      </c>
      <c r="D50" s="63" t="s">
        <v>73</v>
      </c>
      <c r="E50" s="63" t="s">
        <v>103</v>
      </c>
      <c r="F50" s="62">
        <v>3</v>
      </c>
      <c r="G50" s="62">
        <v>0</v>
      </c>
      <c r="H50" s="62">
        <f t="shared" si="3"/>
        <v>15</v>
      </c>
      <c r="I50" s="62">
        <v>5</v>
      </c>
      <c r="J50" s="64" t="s">
        <v>18</v>
      </c>
      <c r="K50" s="64" t="s">
        <v>19</v>
      </c>
      <c r="L50" s="25"/>
      <c r="M50" s="25"/>
    </row>
    <row r="51" spans="1:13" x14ac:dyDescent="0.3">
      <c r="A51" s="57"/>
      <c r="B51" s="62">
        <v>2</v>
      </c>
      <c r="C51" s="66" t="s">
        <v>33</v>
      </c>
      <c r="D51" s="63" t="s">
        <v>34</v>
      </c>
      <c r="E51" s="63" t="s">
        <v>87</v>
      </c>
      <c r="F51" s="62">
        <v>1</v>
      </c>
      <c r="G51" s="62">
        <v>1</v>
      </c>
      <c r="H51" s="62">
        <f t="shared" si="3"/>
        <v>9</v>
      </c>
      <c r="I51" s="62">
        <v>3</v>
      </c>
      <c r="J51" s="64" t="s">
        <v>18</v>
      </c>
      <c r="K51" s="64" t="s">
        <v>19</v>
      </c>
      <c r="L51" s="25"/>
      <c r="M51" s="25"/>
    </row>
    <row r="52" spans="1:13" x14ac:dyDescent="0.3">
      <c r="A52" s="57">
        <v>7</v>
      </c>
      <c r="B52" s="62">
        <v>2</v>
      </c>
      <c r="C52" s="66" t="s">
        <v>70</v>
      </c>
      <c r="D52" s="63" t="s">
        <v>71</v>
      </c>
      <c r="E52" s="63" t="s">
        <v>63</v>
      </c>
      <c r="F52" s="62">
        <v>2</v>
      </c>
      <c r="G52" s="62">
        <v>2</v>
      </c>
      <c r="H52" s="62">
        <f t="shared" si="3"/>
        <v>15</v>
      </c>
      <c r="I52" s="62">
        <v>5</v>
      </c>
      <c r="J52" s="64" t="s">
        <v>18</v>
      </c>
      <c r="K52" s="62" t="s">
        <v>19</v>
      </c>
      <c r="L52" s="25"/>
      <c r="M52" s="25"/>
    </row>
    <row r="53" spans="1:13" x14ac:dyDescent="0.3">
      <c r="A53" s="58">
        <f>F53+G53</f>
        <v>18</v>
      </c>
      <c r="B53" s="49"/>
      <c r="C53" s="50"/>
      <c r="D53" s="50"/>
      <c r="E53" s="50"/>
      <c r="F53" s="51">
        <f>SUM(F47:F52)</f>
        <v>13</v>
      </c>
      <c r="G53" s="51">
        <f>SUM(G47:G52)</f>
        <v>5</v>
      </c>
      <c r="H53" s="51">
        <f>SUM(H47:H52)</f>
        <v>84</v>
      </c>
      <c r="I53" s="51">
        <f>SUM(I47:I52)</f>
        <v>28</v>
      </c>
      <c r="J53" s="51"/>
      <c r="K53" s="51"/>
      <c r="L53" s="50"/>
      <c r="M53" s="50"/>
    </row>
    <row r="54" spans="1:13" x14ac:dyDescent="0.3">
      <c r="A54" s="57">
        <v>1</v>
      </c>
      <c r="B54" s="27">
        <v>3</v>
      </c>
      <c r="C54" s="47" t="s">
        <v>27</v>
      </c>
      <c r="D54" s="25" t="s">
        <v>28</v>
      </c>
      <c r="E54" s="25" t="s">
        <v>29</v>
      </c>
      <c r="F54" s="30">
        <v>2</v>
      </c>
      <c r="G54" s="30">
        <v>0</v>
      </c>
      <c r="H54" s="30">
        <f>I54*3</f>
        <v>12</v>
      </c>
      <c r="I54" s="30">
        <v>4</v>
      </c>
      <c r="J54" s="26" t="s">
        <v>24</v>
      </c>
      <c r="K54" s="26" t="s">
        <v>19</v>
      </c>
      <c r="L54" s="25"/>
      <c r="M54" s="25"/>
    </row>
    <row r="55" spans="1:13" x14ac:dyDescent="0.3">
      <c r="A55" s="57">
        <v>2</v>
      </c>
      <c r="B55" s="62">
        <v>3</v>
      </c>
      <c r="C55" s="66" t="s">
        <v>57</v>
      </c>
      <c r="D55" s="63" t="s">
        <v>58</v>
      </c>
      <c r="E55" s="63" t="s">
        <v>37</v>
      </c>
      <c r="F55" s="65">
        <v>2</v>
      </c>
      <c r="G55" s="65">
        <v>1</v>
      </c>
      <c r="H55" s="65">
        <f>I55*3</f>
        <v>18</v>
      </c>
      <c r="I55" s="65">
        <v>6</v>
      </c>
      <c r="J55" s="64" t="s">
        <v>24</v>
      </c>
      <c r="K55" s="64" t="s">
        <v>19</v>
      </c>
      <c r="L55" s="25"/>
      <c r="M55" s="25"/>
    </row>
    <row r="56" spans="1:13" x14ac:dyDescent="0.3">
      <c r="A56" s="57">
        <v>3</v>
      </c>
      <c r="B56" s="62">
        <v>3</v>
      </c>
      <c r="C56" s="66" t="s">
        <v>52</v>
      </c>
      <c r="D56" s="63" t="s">
        <v>53</v>
      </c>
      <c r="E56" s="63" t="s">
        <v>54</v>
      </c>
      <c r="F56" s="65">
        <v>2</v>
      </c>
      <c r="G56" s="65">
        <v>0</v>
      </c>
      <c r="H56" s="65">
        <f>I56*3</f>
        <v>12</v>
      </c>
      <c r="I56" s="65">
        <v>4</v>
      </c>
      <c r="J56" s="64" t="s">
        <v>24</v>
      </c>
      <c r="K56" s="64" t="s">
        <v>19</v>
      </c>
      <c r="L56" s="25"/>
      <c r="M56" s="25"/>
    </row>
    <row r="57" spans="1:13" x14ac:dyDescent="0.3">
      <c r="A57" s="57">
        <v>4</v>
      </c>
      <c r="B57" s="62">
        <v>3</v>
      </c>
      <c r="C57" s="66" t="s">
        <v>55</v>
      </c>
      <c r="D57" s="63" t="s">
        <v>56</v>
      </c>
      <c r="E57" s="63" t="s">
        <v>20</v>
      </c>
      <c r="F57" s="62">
        <v>0</v>
      </c>
      <c r="G57" s="62">
        <v>3</v>
      </c>
      <c r="H57" s="62">
        <f>I57*3</f>
        <v>15</v>
      </c>
      <c r="I57" s="62">
        <v>5</v>
      </c>
      <c r="J57" s="64" t="s">
        <v>18</v>
      </c>
      <c r="K57" s="62" t="s">
        <v>19</v>
      </c>
      <c r="L57" s="25"/>
      <c r="M57" s="25"/>
    </row>
    <row r="58" spans="1:13" x14ac:dyDescent="0.3">
      <c r="A58" s="57">
        <v>5</v>
      </c>
      <c r="B58" s="62">
        <v>3</v>
      </c>
      <c r="C58" s="66" t="s">
        <v>50</v>
      </c>
      <c r="D58" s="63" t="s">
        <v>51</v>
      </c>
      <c r="E58" s="63" t="s">
        <v>37</v>
      </c>
      <c r="F58" s="62">
        <v>2</v>
      </c>
      <c r="G58" s="62">
        <v>1</v>
      </c>
      <c r="H58" s="62">
        <f t="shared" ref="H58" si="4">I58*3</f>
        <v>18</v>
      </c>
      <c r="I58" s="62">
        <v>6</v>
      </c>
      <c r="J58" s="64" t="s">
        <v>24</v>
      </c>
      <c r="K58" s="62" t="s">
        <v>19</v>
      </c>
      <c r="L58" s="25"/>
      <c r="M58" s="25"/>
    </row>
    <row r="59" spans="1:13" x14ac:dyDescent="0.3">
      <c r="A59" s="57">
        <v>6</v>
      </c>
      <c r="B59" s="62">
        <v>3</v>
      </c>
      <c r="C59" s="66" t="s">
        <v>61</v>
      </c>
      <c r="D59" s="63" t="s">
        <v>62</v>
      </c>
      <c r="E59" s="63" t="s">
        <v>63</v>
      </c>
      <c r="F59" s="62">
        <v>2</v>
      </c>
      <c r="G59" s="62">
        <v>0</v>
      </c>
      <c r="H59" s="62">
        <f>I59*3</f>
        <v>12</v>
      </c>
      <c r="I59" s="62">
        <v>4</v>
      </c>
      <c r="J59" s="64" t="s">
        <v>24</v>
      </c>
      <c r="K59" s="62" t="s">
        <v>19</v>
      </c>
      <c r="L59" s="25"/>
      <c r="M59" s="25"/>
    </row>
    <row r="60" spans="1:13" x14ac:dyDescent="0.3">
      <c r="A60" s="58">
        <f>F60+G60</f>
        <v>17</v>
      </c>
      <c r="B60" s="59"/>
      <c r="C60" s="60"/>
      <c r="D60" s="60"/>
      <c r="E60" s="60"/>
      <c r="F60" s="61">
        <f>SUM(F54:F59)+F20</f>
        <v>10</v>
      </c>
      <c r="G60" s="61">
        <f>SUM(G54:G59)+G20</f>
        <v>7</v>
      </c>
      <c r="H60" s="61">
        <f>SUM(H54:H59)+H20</f>
        <v>96</v>
      </c>
      <c r="I60" s="61">
        <f>SUM(I54:I59)+I20</f>
        <v>32</v>
      </c>
      <c r="J60" s="61"/>
      <c r="K60" s="61"/>
      <c r="L60" s="60"/>
      <c r="M60" s="60"/>
    </row>
    <row r="61" spans="1:13" x14ac:dyDescent="0.3">
      <c r="A61" s="46">
        <v>1</v>
      </c>
      <c r="B61" s="27">
        <v>4</v>
      </c>
      <c r="C61" s="25" t="s">
        <v>98</v>
      </c>
      <c r="D61" s="25" t="s">
        <v>64</v>
      </c>
      <c r="E61" s="25"/>
      <c r="F61" s="30">
        <v>0</v>
      </c>
      <c r="G61" s="30">
        <v>560</v>
      </c>
      <c r="H61" s="30">
        <v>0</v>
      </c>
      <c r="I61" s="30">
        <v>30</v>
      </c>
      <c r="J61" s="26" t="s">
        <v>65</v>
      </c>
      <c r="K61" s="26" t="s">
        <v>19</v>
      </c>
      <c r="L61" s="25"/>
      <c r="M61" s="25"/>
    </row>
    <row r="62" spans="1:13" x14ac:dyDescent="0.3">
      <c r="A62" s="52">
        <f>F62+G62</f>
        <v>560</v>
      </c>
      <c r="B62" s="53"/>
      <c r="C62" s="54"/>
      <c r="D62" s="54"/>
      <c r="E62" s="54"/>
      <c r="F62" s="52">
        <f>SUM(F61)</f>
        <v>0</v>
      </c>
      <c r="G62" s="52">
        <f>SUM(G61)</f>
        <v>560</v>
      </c>
      <c r="H62" s="52">
        <f>SUM(H61)</f>
        <v>0</v>
      </c>
      <c r="I62" s="52">
        <f>SUM(I61)</f>
        <v>30</v>
      </c>
      <c r="J62" s="52"/>
      <c r="K62" s="52"/>
      <c r="L62" s="54"/>
      <c r="M62" s="54"/>
    </row>
    <row r="63" spans="1:13" x14ac:dyDescent="0.3">
      <c r="B63" s="32"/>
      <c r="C63" s="31"/>
      <c r="D63" s="31"/>
      <c r="E63" s="31"/>
      <c r="F63" s="35">
        <f>F18+F53+F60+F62</f>
        <v>37</v>
      </c>
      <c r="G63" s="35">
        <f>G18+G53+G60+G62</f>
        <v>579</v>
      </c>
      <c r="H63" s="35">
        <f>H18+H53+H60+H62</f>
        <v>270</v>
      </c>
      <c r="I63" s="35">
        <f>I18+I53+I60+I62</f>
        <v>120</v>
      </c>
      <c r="J63" s="35"/>
      <c r="K63" s="35"/>
      <c r="L63" s="31"/>
    </row>
    <row r="66" spans="8:11" x14ac:dyDescent="0.3">
      <c r="H66" s="40" t="s">
        <v>74</v>
      </c>
      <c r="J66" s="4"/>
      <c r="K66" s="40" t="s">
        <v>75</v>
      </c>
    </row>
    <row r="67" spans="8:11" x14ac:dyDescent="0.3">
      <c r="H67" s="40" t="s">
        <v>76</v>
      </c>
      <c r="J67" s="41"/>
      <c r="K67" s="40" t="s">
        <v>77</v>
      </c>
    </row>
    <row r="68" spans="8:11" x14ac:dyDescent="0.3">
      <c r="H68" s="40" t="s">
        <v>78</v>
      </c>
      <c r="J68" s="41"/>
      <c r="K68" s="40" t="s">
        <v>79</v>
      </c>
    </row>
    <row r="69" spans="8:11" x14ac:dyDescent="0.3">
      <c r="H69" s="40" t="s">
        <v>80</v>
      </c>
      <c r="J69" s="41"/>
      <c r="K69" s="40" t="s">
        <v>81</v>
      </c>
    </row>
    <row r="70" spans="8:11" x14ac:dyDescent="0.3">
      <c r="H70" s="40" t="s">
        <v>82</v>
      </c>
      <c r="J70" s="41"/>
      <c r="K70" s="41"/>
    </row>
  </sheetData>
  <mergeCells count="8">
    <mergeCell ref="F45:G45"/>
    <mergeCell ref="F7:G7"/>
    <mergeCell ref="F8:G8"/>
    <mergeCell ref="F22:G22"/>
    <mergeCell ref="B23:C23"/>
    <mergeCell ref="F23:G23"/>
    <mergeCell ref="F44:G44"/>
    <mergeCell ref="B45:C45"/>
  </mergeCells>
  <printOptions horizontalCentered="1" verticalCentered="1"/>
  <pageMargins left="0.39370078740157483" right="0.39370078740157483" top="0.78740157480314965" bottom="0.39370078740157483" header="0.31496062992125984" footer="0.31496062992125984"/>
  <pageSetup paperSize="9" scale="48" orientation="landscape" r:id="rId1"/>
  <headerFooter>
    <oddFooter>&amp;R&amp;N /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TV FOSZK</vt:lpstr>
    </vt:vector>
  </TitlesOfParts>
  <Company>Szent István Egyetem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Péter</dc:creator>
  <cp:lastModifiedBy>Szalai Ferenc</cp:lastModifiedBy>
  <cp:lastPrinted>2018-08-27T13:10:51Z</cp:lastPrinted>
  <dcterms:created xsi:type="dcterms:W3CDTF">2017-02-20T10:08:04Z</dcterms:created>
  <dcterms:modified xsi:type="dcterms:W3CDTF">2022-11-13T10:12:27Z</dcterms:modified>
</cp:coreProperties>
</file>