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3D847A87-F693-44DF-A250-8E6CF1CA49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TPENZUGY A" sheetId="5" r:id="rId1"/>
  </sheets>
  <definedNames>
    <definedName name="_xlnm._FilterDatabase" localSheetId="0" hidden="1">'GTPENZUGY A'!$B$9:$N$85</definedName>
    <definedName name="_xlnm.Print_Titles" localSheetId="0">'GTPENZUGY A'!$1:$6</definedName>
    <definedName name="_xlnm.Print_Area" localSheetId="0">'GTPENZUGY A'!$B$1:$N$72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5" l="1"/>
  <c r="I82" i="5"/>
  <c r="I81" i="5"/>
  <c r="I79" i="5"/>
  <c r="I78" i="5"/>
  <c r="I77" i="5"/>
  <c r="I76" i="5"/>
  <c r="I69" i="5"/>
  <c r="I68" i="5"/>
  <c r="I67" i="5"/>
  <c r="I65" i="5"/>
  <c r="I64" i="5"/>
  <c r="I63" i="5"/>
  <c r="I62" i="5"/>
  <c r="I57" i="5"/>
  <c r="H57" i="5"/>
  <c r="G57" i="5"/>
  <c r="I55" i="5"/>
  <c r="H55" i="5"/>
  <c r="G55" i="5" s="1"/>
  <c r="J54" i="5"/>
  <c r="J84" i="5" s="1"/>
  <c r="I53" i="5"/>
  <c r="I52" i="5"/>
  <c r="H54" i="5"/>
  <c r="I51" i="5"/>
  <c r="I50" i="5"/>
  <c r="I49" i="5"/>
  <c r="J48" i="5"/>
  <c r="J80" i="5" s="1"/>
  <c r="H48" i="5"/>
  <c r="H80" i="5" s="1"/>
  <c r="G48" i="5"/>
  <c r="G66" i="5" s="1"/>
  <c r="I47" i="5"/>
  <c r="I46" i="5"/>
  <c r="I45" i="5"/>
  <c r="I44" i="5"/>
  <c r="I43" i="5"/>
  <c r="J42" i="5"/>
  <c r="H42" i="5"/>
  <c r="G42" i="5"/>
  <c r="I41" i="5"/>
  <c r="I40" i="5"/>
  <c r="I39" i="5"/>
  <c r="I38" i="5"/>
  <c r="I37" i="5"/>
  <c r="I36" i="5"/>
  <c r="I35" i="5"/>
  <c r="J34" i="5"/>
  <c r="H34" i="5"/>
  <c r="G34" i="5"/>
  <c r="I33" i="5"/>
  <c r="I32" i="5"/>
  <c r="I31" i="5"/>
  <c r="I30" i="5"/>
  <c r="I29" i="5"/>
  <c r="I28" i="5"/>
  <c r="I27" i="5"/>
  <c r="J26" i="5"/>
  <c r="H26" i="5"/>
  <c r="G26" i="5"/>
  <c r="I25" i="5"/>
  <c r="I24" i="5"/>
  <c r="I23" i="5"/>
  <c r="I22" i="5"/>
  <c r="I21" i="5"/>
  <c r="I20" i="5"/>
  <c r="I19" i="5"/>
  <c r="J18" i="5"/>
  <c r="H18" i="5"/>
  <c r="G18" i="5"/>
  <c r="I17" i="5"/>
  <c r="I16" i="5"/>
  <c r="I15" i="5"/>
  <c r="I14" i="5"/>
  <c r="I13" i="5"/>
  <c r="I12" i="5"/>
  <c r="I11" i="5"/>
  <c r="I10" i="5"/>
  <c r="A42" i="5" l="1"/>
  <c r="A26" i="5"/>
  <c r="I42" i="5"/>
  <c r="I18" i="5"/>
  <c r="I26" i="5"/>
  <c r="A18" i="5"/>
  <c r="I48" i="5"/>
  <c r="I80" i="5" s="1"/>
  <c r="I54" i="5"/>
  <c r="I84" i="5" s="1"/>
  <c r="I34" i="5"/>
  <c r="A34" i="5"/>
  <c r="J85" i="5"/>
  <c r="H84" i="5"/>
  <c r="H85" i="5" s="1"/>
  <c r="H70" i="5"/>
  <c r="I66" i="5"/>
  <c r="G54" i="5"/>
  <c r="H66" i="5"/>
  <c r="A66" i="5" s="1"/>
  <c r="G80" i="5"/>
  <c r="A80" i="5" s="1"/>
  <c r="J66" i="5"/>
  <c r="J70" i="5"/>
  <c r="I70" i="5" l="1"/>
  <c r="I85" i="5"/>
  <c r="H71" i="5"/>
  <c r="J71" i="5"/>
  <c r="G70" i="5"/>
  <c r="G84" i="5"/>
  <c r="I71" i="5"/>
  <c r="A84" i="5" l="1"/>
  <c r="G85" i="5"/>
  <c r="G71" i="5"/>
  <c r="A70" i="5"/>
</calcChain>
</file>

<file path=xl/sharedStrings.xml><?xml version="1.0" encoding="utf-8"?>
<sst xmlns="http://schemas.openxmlformats.org/spreadsheetml/2006/main" count="391" uniqueCount="219">
  <si>
    <t>Szent István Egyetem</t>
  </si>
  <si>
    <t>Gazdaság- és Társadalomtudományi Kar</t>
  </si>
  <si>
    <t>Nappali</t>
  </si>
  <si>
    <t>Levelező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</si>
  <si>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</si>
  <si>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</si>
  <si>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</si>
  <si>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</si>
  <si>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</si>
  <si>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</si>
  <si>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</si>
  <si>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</si>
  <si>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</si>
  <si>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</si>
  <si>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</si>
  <si>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</si>
  <si>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</si>
  <si>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</si>
  <si>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GTK1002BAN</t>
  </si>
  <si>
    <t>GTK1002BAL</t>
  </si>
  <si>
    <t>Általános és gazdasági jogi ismeretek</t>
  </si>
  <si>
    <t>Dr. Szira Zoltán</t>
  </si>
  <si>
    <t>V</t>
  </si>
  <si>
    <t>A</t>
  </si>
  <si>
    <t>GTK1004BAL</t>
  </si>
  <si>
    <t>Dr. Rudnák Ildikó</t>
  </si>
  <si>
    <t>GTK1015BAN</t>
  </si>
  <si>
    <t>GTK1015BAL</t>
  </si>
  <si>
    <t>Mikroökonómia</t>
  </si>
  <si>
    <t>GTK1058BAN</t>
  </si>
  <si>
    <t>GTK1058BAL</t>
  </si>
  <si>
    <t>Vezetés és szervezés alapjai</t>
  </si>
  <si>
    <t>Dr. Gyenge Balázs (V)</t>
  </si>
  <si>
    <t>GTK1054BAN</t>
  </si>
  <si>
    <t>GTK1054BAL</t>
  </si>
  <si>
    <t>Számvitel alapjai</t>
  </si>
  <si>
    <t>Vajna Istvánné Dr. Tangl Anita</t>
  </si>
  <si>
    <t>G</t>
  </si>
  <si>
    <t>GTK2091BAN</t>
  </si>
  <si>
    <t>GTK2091BAL</t>
  </si>
  <si>
    <t>Vállalati pénzügyek</t>
  </si>
  <si>
    <t>Dr. Bárczi Judit</t>
  </si>
  <si>
    <t>Szakmai gyakorlat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</si>
  <si>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</si>
  <si>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</si>
  <si>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</si>
  <si>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</si>
  <si>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</si>
  <si>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</si>
  <si>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</si>
  <si>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</si>
  <si>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</si>
  <si>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</si>
  <si>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GTK2146BAN</t>
  </si>
  <si>
    <t>GTK2146BAL</t>
  </si>
  <si>
    <t>Vállalati adózás</t>
  </si>
  <si>
    <t>Dr. Vörös Gyula</t>
  </si>
  <si>
    <t>GTK2163BAL</t>
  </si>
  <si>
    <t>GTK2030BAN</t>
  </si>
  <si>
    <t>GTK2030BAL</t>
  </si>
  <si>
    <t>Pénzügytan</t>
  </si>
  <si>
    <t>GTK2162BAL</t>
  </si>
  <si>
    <t>GTK2076BAN</t>
  </si>
  <si>
    <t>GTK2076BAL</t>
  </si>
  <si>
    <t>Pénzügyi és kötelmi jog alapjai</t>
  </si>
  <si>
    <t>GTK2077BAN</t>
  </si>
  <si>
    <t>GTK2077BAL</t>
  </si>
  <si>
    <t>Pénzügyi számvitel</t>
  </si>
  <si>
    <t>GTK1123BAN</t>
  </si>
  <si>
    <t>GTK1123BAL</t>
  </si>
  <si>
    <t>Számvitelszervezés</t>
  </si>
  <si>
    <t>Dr. Tóth Márk</t>
  </si>
  <si>
    <t>GTK1116BAN</t>
  </si>
  <si>
    <t>GTK1116BAL</t>
  </si>
  <si>
    <t>Egyéb szervezetek számvitele és számviteli specialitások</t>
  </si>
  <si>
    <t>Jávorné Dr. Végh Klaudia</t>
  </si>
  <si>
    <t>GTK1117BAN</t>
  </si>
  <si>
    <t>GTK1117BAL</t>
  </si>
  <si>
    <t>Konszolidált beszámoló alapjai</t>
  </si>
  <si>
    <t>GTK1125BAN</t>
  </si>
  <si>
    <t>GTK1125BAL</t>
  </si>
  <si>
    <t>Vezetői számvitel</t>
  </si>
  <si>
    <t>Dr. Zéman Zoltán</t>
  </si>
  <si>
    <t>GTK2061BAN</t>
  </si>
  <si>
    <t>GTK2061BAL</t>
  </si>
  <si>
    <t>Elemzés</t>
  </si>
  <si>
    <t>Pénzügyi számítások</t>
  </si>
  <si>
    <t>Dr. Pataki László</t>
  </si>
  <si>
    <t>Controlling</t>
  </si>
  <si>
    <t>GTK2142BAN</t>
  </si>
  <si>
    <t>GTK2164BAN</t>
  </si>
  <si>
    <t>GTK1047BAN</t>
  </si>
  <si>
    <t>Dr. Kovács Árpád Endre</t>
  </si>
  <si>
    <t>Ellenőrzési alapok</t>
  </si>
  <si>
    <t>Szakfelelős: Dr. Zéman Zoltán</t>
  </si>
  <si>
    <t>Pénzügy és számvitel alapképzési szak mintatanterve</t>
  </si>
  <si>
    <t>GTK1005BAN</t>
  </si>
  <si>
    <t>GTK1005BAL</t>
  </si>
  <si>
    <t>Filozófia</t>
  </si>
  <si>
    <t>Dr. Tóth Tamás (F)</t>
  </si>
  <si>
    <t>GTK1007BAN</t>
  </si>
  <si>
    <t>GTK1007BAL</t>
  </si>
  <si>
    <t>Gazdasági matematika I.</t>
  </si>
  <si>
    <t>Dr. Szelényi László</t>
  </si>
  <si>
    <t>GTK1011BAN</t>
  </si>
  <si>
    <t>GTK1011BAL</t>
  </si>
  <si>
    <t>Informatika és adatbáziskezelés alapjai</t>
  </si>
  <si>
    <t>Dr. Szalay Zsigmond Gábor</t>
  </si>
  <si>
    <t>Dr. Farkasné Dr. Fekete Mária Magdolna</t>
  </si>
  <si>
    <t>GTK2088BAN</t>
  </si>
  <si>
    <t>GTK2088BAL</t>
  </si>
  <si>
    <t>Üzleti kommunikációs technikák</t>
  </si>
  <si>
    <t>GTK1004BAN</t>
  </si>
  <si>
    <t>Európai uniós alapismeretek</t>
  </si>
  <si>
    <t>Dr. Vásáry Miklós</t>
  </si>
  <si>
    <t>B</t>
  </si>
  <si>
    <t>Kötelezően választott 1 lehet</t>
  </si>
  <si>
    <t>GTK1016BAN</t>
  </si>
  <si>
    <t>GTK1016BAL</t>
  </si>
  <si>
    <t>Munkagazdaságtan</t>
  </si>
  <si>
    <t>Dr. Czeglédi Csilla</t>
  </si>
  <si>
    <t>Szabadon választható tantárgy 1.</t>
  </si>
  <si>
    <t>C</t>
  </si>
  <si>
    <t>Szakfelelős javaslata:</t>
  </si>
  <si>
    <t>GTK2025BAN</t>
  </si>
  <si>
    <t>GTK2025BAL</t>
  </si>
  <si>
    <t>Gazdasági matematika II.</t>
  </si>
  <si>
    <t>GTK2028BAN</t>
  </si>
  <si>
    <t>GTK2028BAL</t>
  </si>
  <si>
    <t>Makroökonómia</t>
  </si>
  <si>
    <t>Dr. Molnár József</t>
  </si>
  <si>
    <t>GTK2029BAN</t>
  </si>
  <si>
    <t>GTK2029BAL</t>
  </si>
  <si>
    <t>Marketing</t>
  </si>
  <si>
    <t>Dr. Papp János</t>
  </si>
  <si>
    <t>GTK2031BAN</t>
  </si>
  <si>
    <t>GTK2031BAL</t>
  </si>
  <si>
    <t>Statisztika I.</t>
  </si>
  <si>
    <t>Tóthné Dr. Lőkös Klára</t>
  </si>
  <si>
    <t>GTK2036BAN</t>
  </si>
  <si>
    <t>GTK2036BAL</t>
  </si>
  <si>
    <t>Vállalatgazdaságtan</t>
  </si>
  <si>
    <t>Dr. Illés Bálint Csaba</t>
  </si>
  <si>
    <t>Szabadon választható tantárgy 2.</t>
  </si>
  <si>
    <t>Szakfelelős javaslata:
Gazdaság- és szervezetszociológia</t>
  </si>
  <si>
    <t>GTK1044BAN</t>
  </si>
  <si>
    <t>GTK1044BAL</t>
  </si>
  <si>
    <t>Nemzetközi gazdaságtan</t>
  </si>
  <si>
    <t>Dr. Constantinovits Milán</t>
  </si>
  <si>
    <t>GTK1047BAL</t>
  </si>
  <si>
    <t>GTK1050BAN</t>
  </si>
  <si>
    <t>GTK1050BAL</t>
  </si>
  <si>
    <t>Statisztika II.</t>
  </si>
  <si>
    <t>Szabadon választható tantárgy 3.</t>
  </si>
  <si>
    <t>GTK2062BAN</t>
  </si>
  <si>
    <t>GTK2062BAL</t>
  </si>
  <si>
    <t>Emberi erőforrás menedzsment</t>
  </si>
  <si>
    <t xml:space="preserve">Gősi Imréné Dr. </t>
  </si>
  <si>
    <t>GTK2083BAN</t>
  </si>
  <si>
    <t>GTK2083BAL</t>
  </si>
  <si>
    <t>Termelés- és szolgáltatásmenedzsment</t>
  </si>
  <si>
    <t>GTK2090BAN</t>
  </si>
  <si>
    <t>GTK2090BAL</t>
  </si>
  <si>
    <t>Vállalati információs rendszerek</t>
  </si>
  <si>
    <t>GTK1134BAN</t>
  </si>
  <si>
    <t>GTK1134BAL</t>
  </si>
  <si>
    <t>Szakdolgozat konzultáció I.</t>
  </si>
  <si>
    <t>GTK1118BAN</t>
  </si>
  <si>
    <t>GTK1118BAL</t>
  </si>
  <si>
    <t>Költségvetési szervek államháztartástana, gazdálkodása és számvitele</t>
  </si>
  <si>
    <t>Dr. Hegedűs Szilárd</t>
  </si>
  <si>
    <t>GTK1120BAN</t>
  </si>
  <si>
    <t>GTK1120BAL</t>
  </si>
  <si>
    <t>Nemzetközi pénzügyek alapjai</t>
  </si>
  <si>
    <t>Nemzetközi számvitel alapjai</t>
  </si>
  <si>
    <t>GTK2142BAL</t>
  </si>
  <si>
    <t>GTK2164BAL</t>
  </si>
  <si>
    <t>GTK2177BAN</t>
  </si>
  <si>
    <t>GTK2177BAL</t>
  </si>
  <si>
    <t>Szakdolgozat konzultáció II.</t>
  </si>
  <si>
    <t>Szakdolgozat konzultáció III.</t>
  </si>
  <si>
    <t>GTK1184BAN</t>
  </si>
  <si>
    <t>GTK1184BAL</t>
  </si>
  <si>
    <t>Sz</t>
  </si>
  <si>
    <t>Tárgykód</t>
  </si>
  <si>
    <t>E</t>
  </si>
  <si>
    <t>Gy</t>
  </si>
  <si>
    <t>Kr</t>
  </si>
  <si>
    <t>K</t>
  </si>
  <si>
    <t>F.típ.</t>
  </si>
  <si>
    <t>GTK2162BAN</t>
  </si>
  <si>
    <t>Befektetések alapjai</t>
  </si>
  <si>
    <t>GTK1122BAN</t>
  </si>
  <si>
    <t>GTK1122BAL</t>
  </si>
  <si>
    <t>Pénzügymenedzsment alapjai</t>
  </si>
  <si>
    <t>GTK1095BAN</t>
  </si>
  <si>
    <t>GTK1095BAL</t>
  </si>
  <si>
    <t>Kisvállalkozások finanszírozási specialitásai</t>
  </si>
  <si>
    <t>GTK2092BAN</t>
  </si>
  <si>
    <t>GTK2092BAL</t>
  </si>
  <si>
    <t>Vállalati pénzügyi döntések alapjai</t>
  </si>
  <si>
    <t>GTK2161BAN</t>
  </si>
  <si>
    <t>GTK2161BAL</t>
  </si>
  <si>
    <t>Bankismeretek</t>
  </si>
  <si>
    <t>GTK2163BAN</t>
  </si>
  <si>
    <t>Controlling technikák</t>
  </si>
  <si>
    <t>GTK1121BAN</t>
  </si>
  <si>
    <t>GTK1121BAL</t>
  </si>
  <si>
    <t>Pénzintézeti számvitel</t>
  </si>
  <si>
    <t>GTK2165BAN</t>
  </si>
  <si>
    <t>GTK2165BAL</t>
  </si>
  <si>
    <t>Könyvvizsgálat alapjai</t>
  </si>
  <si>
    <t>GTK2166BAN</t>
  </si>
  <si>
    <t>GTK2166BAL</t>
  </si>
  <si>
    <t>Számviteli esettanulmányok</t>
  </si>
  <si>
    <t>Érvényes 2019. szeptembertől</t>
  </si>
  <si>
    <t>Szakfelelős javaslata: A másik "B" tárgy</t>
  </si>
  <si>
    <t>Dr. Belovecz Mária</t>
  </si>
  <si>
    <t>Dr. Pataki László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</si>
</sst>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b/>
      <sz val="10"/>
      <color indexed="8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i/>
      <sz val="11"/>
      <color indexed="8"/>
      <name val="Cambria"/>
      <family val="1"/>
      <charset val="238"/>
    </font>
    <font>
      <i/>
      <sz val="8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7" fillId="0" borderId="0"/>
    <xf numFmtId="0" fontId="18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19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/>
    </xf>
    <xf numFmtId="0" fontId="0" fillId="0" borderId="0" xfId="0" applyFont="1" applyFill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0" fillId="0" borderId="0" xfId="0" applyFont="1" applyFill="1" applyBorder="1"/>
    <xf numFmtId="0" fontId="0" fillId="8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1" xfId="0" applyFont="1" applyBorder="1" applyAlignment="1">
      <alignment horizontal="center" vertical="center"/>
    </xf>
    <xf numFmtId="0" fontId="21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Százalék 2" xfId="4" xr:uid="{00000000-0005-0000-0000-000005000000}"/>
    <cellStyle name="Százalék 3" xfId="5" xr:uid="{00000000-0005-0000-0000-000006000000}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581025</xdr:colOff>
      <xdr:row>3</xdr:row>
      <xdr:rowOff>19050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8575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91"/>
  <sheetViews>
    <sheetView tabSelected="1" zoomScaleNormal="100" zoomScaleSheetLayoutView="80" workbookViewId="0">
      <pane ySplit="9" topLeftCell="A10" activePane="bottomLeft" state="frozen"/>
      <selection pane="bottomLeft" activeCell="A10" sqref="A10"/>
    </sheetView>
  </sheetViews>
  <sheetFormatPr defaultColWidth="9.109375" defaultRowHeight="14.4" x14ac:dyDescent="0.3"/>
  <cols>
    <col min="1" max="1" width="6.6640625" style="36" customWidth="1"/>
    <col min="2" max="2" width="12.6640625" style="31" customWidth="1"/>
    <col min="3" max="4" width="14.6640625" style="116" customWidth="1"/>
    <col min="5" max="5" width="38.6640625" style="29" customWidth="1"/>
    <col min="6" max="6" width="30.6640625" style="4" customWidth="1"/>
    <col min="7" max="9" width="8.6640625" style="32" customWidth="1"/>
    <col min="10" max="10" width="8.6640625" style="30" customWidth="1"/>
    <col min="11" max="12" width="8.6640625" style="31" customWidth="1"/>
    <col min="13" max="13" width="38.6640625" style="4" customWidth="1"/>
    <col min="14" max="16" width="38.6640625" style="35" customWidth="1"/>
    <col min="17" max="16384" width="9.109375" style="35"/>
  </cols>
  <sheetData>
    <row r="1" spans="1:14" ht="15" customHeight="1" x14ac:dyDescent="0.3">
      <c r="C1" s="1" t="s">
        <v>0</v>
      </c>
      <c r="D1" s="2"/>
      <c r="E1" s="3"/>
      <c r="G1" s="5"/>
      <c r="H1" s="5"/>
      <c r="I1" s="5"/>
      <c r="J1" s="6"/>
      <c r="K1" s="3"/>
      <c r="L1" s="3"/>
      <c r="M1" s="7"/>
    </row>
    <row r="2" spans="1:14" ht="15" customHeight="1" x14ac:dyDescent="0.3">
      <c r="C2" s="1" t="s">
        <v>1</v>
      </c>
      <c r="D2" s="2"/>
      <c r="E2" s="3"/>
      <c r="F2" s="2"/>
      <c r="G2" s="5"/>
      <c r="H2" s="5"/>
      <c r="I2" s="5"/>
      <c r="J2" s="6"/>
      <c r="K2" s="3"/>
      <c r="L2" s="3"/>
      <c r="M2" s="38"/>
    </row>
    <row r="3" spans="1:14" ht="15" customHeight="1" x14ac:dyDescent="0.3">
      <c r="C3" s="1" t="s">
        <v>94</v>
      </c>
      <c r="D3" s="2"/>
      <c r="E3" s="3"/>
      <c r="F3" s="2"/>
      <c r="G3" s="5"/>
      <c r="H3" s="5"/>
      <c r="I3" s="5"/>
      <c r="J3" s="6"/>
      <c r="K3" s="3"/>
      <c r="L3" s="3"/>
      <c r="M3" s="38"/>
    </row>
    <row r="4" spans="1:14" ht="15" customHeight="1" x14ac:dyDescent="0.3">
      <c r="B4" s="3"/>
      <c r="C4" s="2"/>
      <c r="D4" s="2"/>
      <c r="E4" s="3"/>
      <c r="F4" s="2"/>
      <c r="G4" s="5"/>
      <c r="H4" s="5"/>
      <c r="I4" s="5"/>
      <c r="J4" s="6"/>
      <c r="K4" s="3"/>
      <c r="L4" s="3"/>
    </row>
    <row r="5" spans="1:14" ht="15" customHeight="1" x14ac:dyDescent="0.3">
      <c r="B5" s="8" t="s">
        <v>95</v>
      </c>
      <c r="C5" s="40"/>
      <c r="D5" s="40"/>
      <c r="E5" s="39"/>
      <c r="F5" s="39"/>
      <c r="G5" s="11"/>
      <c r="H5" s="11"/>
      <c r="I5" s="11"/>
      <c r="J5" s="11"/>
      <c r="K5" s="39"/>
      <c r="L5" s="39"/>
      <c r="M5" s="41"/>
      <c r="N5" s="42" t="s">
        <v>215</v>
      </c>
    </row>
    <row r="6" spans="1:14" ht="15" customHeight="1" x14ac:dyDescent="0.3">
      <c r="B6" s="39"/>
      <c r="C6" s="40"/>
      <c r="D6" s="40"/>
      <c r="E6" s="39"/>
      <c r="F6" s="39"/>
      <c r="G6" s="11"/>
      <c r="H6" s="11"/>
      <c r="I6" s="11"/>
      <c r="J6" s="11"/>
      <c r="K6" s="39"/>
      <c r="L6" s="39"/>
      <c r="M6" s="41"/>
      <c r="N6" s="43"/>
    </row>
    <row r="7" spans="1:14" ht="15" customHeight="1" x14ac:dyDescent="0.3">
      <c r="B7" s="9"/>
      <c r="C7" s="10"/>
      <c r="D7" s="10"/>
      <c r="E7" s="10"/>
      <c r="F7" s="10"/>
      <c r="G7" s="127" t="s">
        <v>2</v>
      </c>
      <c r="H7" s="127"/>
      <c r="I7" s="11" t="s">
        <v>3</v>
      </c>
      <c r="J7" s="12"/>
      <c r="K7" s="9"/>
      <c r="L7" s="9"/>
      <c r="M7" s="13"/>
    </row>
    <row r="8" spans="1:14" s="16" customFormat="1" ht="15" customHeight="1" x14ac:dyDescent="0.3">
      <c r="A8" s="14"/>
      <c r="B8" s="9"/>
      <c r="C8" s="10"/>
      <c r="D8" s="10"/>
      <c r="E8" s="10"/>
      <c r="F8" s="10"/>
      <c r="G8" s="126" t="s">
        <v>4</v>
      </c>
      <c r="H8" s="126"/>
      <c r="I8" s="44" t="s">
        <v>5</v>
      </c>
      <c r="J8" s="12"/>
      <c r="K8" s="9"/>
      <c r="L8" s="9"/>
      <c r="M8" s="13"/>
      <c r="N8" s="15"/>
    </row>
    <row r="9" spans="1:14" s="21" customFormat="1" ht="22.5" customHeight="1" x14ac:dyDescent="0.2">
      <c r="A9" s="17"/>
      <c r="B9" s="18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9" t="s">
        <v>11</v>
      </c>
      <c r="H9" s="19" t="s">
        <v>12</v>
      </c>
      <c r="I9" s="19" t="s">
        <v>11</v>
      </c>
      <c r="J9" s="19" t="s">
        <v>13</v>
      </c>
      <c r="K9" s="18" t="s">
        <v>14</v>
      </c>
      <c r="L9" s="18" t="s">
        <v>15</v>
      </c>
      <c r="M9" s="20" t="s">
        <v>16</v>
      </c>
      <c r="N9" s="18" t="s">
        <v>17</v>
      </c>
    </row>
    <row r="10" spans="1:14" s="37" customFormat="1" ht="15" customHeight="1" x14ac:dyDescent="0.3">
      <c r="A10" s="45">
        <v>1</v>
      </c>
      <c r="B10" s="22">
        <v>1</v>
      </c>
      <c r="C10" s="23" t="s">
        <v>96</v>
      </c>
      <c r="D10" s="23" t="s">
        <v>97</v>
      </c>
      <c r="E10" s="46" t="s">
        <v>98</v>
      </c>
      <c r="F10" s="46" t="s">
        <v>99</v>
      </c>
      <c r="G10" s="25">
        <v>2</v>
      </c>
      <c r="H10" s="25">
        <v>0</v>
      </c>
      <c r="I10" s="25">
        <f>J10*3</f>
        <v>9</v>
      </c>
      <c r="J10" s="118">
        <v>3</v>
      </c>
      <c r="K10" s="26" t="s">
        <v>22</v>
      </c>
      <c r="L10" s="26" t="s">
        <v>23</v>
      </c>
      <c r="M10" s="23"/>
      <c r="N10" s="47"/>
    </row>
    <row r="11" spans="1:14" s="37" customFormat="1" ht="15" customHeight="1" x14ac:dyDescent="0.3">
      <c r="A11" s="45">
        <v>2</v>
      </c>
      <c r="B11" s="22">
        <v>1</v>
      </c>
      <c r="C11" s="23" t="s">
        <v>100</v>
      </c>
      <c r="D11" s="23" t="s">
        <v>101</v>
      </c>
      <c r="E11" s="46" t="s">
        <v>102</v>
      </c>
      <c r="F11" s="46" t="s">
        <v>103</v>
      </c>
      <c r="G11" s="25">
        <v>2</v>
      </c>
      <c r="H11" s="25">
        <v>2</v>
      </c>
      <c r="I11" s="25">
        <f t="shared" ref="I11:I17" si="0">J11*3</f>
        <v>15</v>
      </c>
      <c r="J11" s="25">
        <v>5</v>
      </c>
      <c r="K11" s="26" t="s">
        <v>37</v>
      </c>
      <c r="L11" s="26" t="s">
        <v>23</v>
      </c>
      <c r="M11" s="23"/>
      <c r="N11" s="47"/>
    </row>
    <row r="12" spans="1:14" s="37" customFormat="1" ht="15" customHeight="1" x14ac:dyDescent="0.3">
      <c r="A12" s="45">
        <v>3</v>
      </c>
      <c r="B12" s="22">
        <v>1</v>
      </c>
      <c r="C12" s="24" t="s">
        <v>104</v>
      </c>
      <c r="D12" s="24" t="s">
        <v>105</v>
      </c>
      <c r="E12" s="46" t="s">
        <v>106</v>
      </c>
      <c r="F12" s="46" t="s">
        <v>107</v>
      </c>
      <c r="G12" s="25">
        <v>0</v>
      </c>
      <c r="H12" s="48">
        <v>4</v>
      </c>
      <c r="I12" s="25">
        <f t="shared" si="0"/>
        <v>12</v>
      </c>
      <c r="J12" s="25">
        <v>4</v>
      </c>
      <c r="K12" s="26" t="s">
        <v>37</v>
      </c>
      <c r="L12" s="26" t="s">
        <v>23</v>
      </c>
      <c r="M12" s="23"/>
      <c r="N12" s="47"/>
    </row>
    <row r="13" spans="1:14" s="37" customFormat="1" ht="15" customHeight="1" x14ac:dyDescent="0.3">
      <c r="A13" s="45">
        <v>4</v>
      </c>
      <c r="B13" s="22">
        <v>1</v>
      </c>
      <c r="C13" s="23" t="s">
        <v>26</v>
      </c>
      <c r="D13" s="23" t="s">
        <v>27</v>
      </c>
      <c r="E13" s="46" t="s">
        <v>28</v>
      </c>
      <c r="F13" s="46" t="s">
        <v>108</v>
      </c>
      <c r="G13" s="25">
        <v>2</v>
      </c>
      <c r="H13" s="25">
        <v>2</v>
      </c>
      <c r="I13" s="25">
        <f t="shared" si="0"/>
        <v>15</v>
      </c>
      <c r="J13" s="25">
        <v>5</v>
      </c>
      <c r="K13" s="26" t="s">
        <v>22</v>
      </c>
      <c r="L13" s="26" t="s">
        <v>23</v>
      </c>
      <c r="M13" s="23"/>
      <c r="N13" s="47"/>
    </row>
    <row r="14" spans="1:14" s="52" customFormat="1" ht="15" customHeight="1" x14ac:dyDescent="0.3">
      <c r="A14" s="26">
        <v>5</v>
      </c>
      <c r="B14" s="22">
        <v>1</v>
      </c>
      <c r="C14" s="49" t="s">
        <v>109</v>
      </c>
      <c r="D14" s="49" t="s">
        <v>110</v>
      </c>
      <c r="E14" s="50" t="s">
        <v>111</v>
      </c>
      <c r="F14" s="50" t="s">
        <v>25</v>
      </c>
      <c r="G14" s="118">
        <v>0</v>
      </c>
      <c r="H14" s="118">
        <v>2</v>
      </c>
      <c r="I14" s="25">
        <f t="shared" si="0"/>
        <v>12</v>
      </c>
      <c r="J14" s="118">
        <v>4</v>
      </c>
      <c r="K14" s="26" t="s">
        <v>37</v>
      </c>
      <c r="L14" s="26" t="s">
        <v>23</v>
      </c>
      <c r="M14" s="23"/>
      <c r="N14" s="51"/>
    </row>
    <row r="15" spans="1:14" s="37" customFormat="1" ht="15" customHeight="1" x14ac:dyDescent="0.3">
      <c r="A15" s="45">
        <v>6</v>
      </c>
      <c r="B15" s="54">
        <v>1</v>
      </c>
      <c r="C15" s="55" t="s">
        <v>112</v>
      </c>
      <c r="D15" s="55" t="s">
        <v>24</v>
      </c>
      <c r="E15" s="55" t="s">
        <v>113</v>
      </c>
      <c r="F15" s="55" t="s">
        <v>114</v>
      </c>
      <c r="G15" s="56">
        <v>2</v>
      </c>
      <c r="H15" s="56">
        <v>0</v>
      </c>
      <c r="I15" s="56">
        <f t="shared" si="0"/>
        <v>9</v>
      </c>
      <c r="J15" s="56">
        <v>3</v>
      </c>
      <c r="K15" s="57" t="s">
        <v>22</v>
      </c>
      <c r="L15" s="57" t="s">
        <v>115</v>
      </c>
      <c r="M15" s="55"/>
      <c r="N15" s="58" t="s">
        <v>116</v>
      </c>
    </row>
    <row r="16" spans="1:14" s="37" customFormat="1" ht="15" customHeight="1" x14ac:dyDescent="0.3">
      <c r="A16" s="45"/>
      <c r="B16" s="54">
        <v>1</v>
      </c>
      <c r="C16" s="55" t="s">
        <v>117</v>
      </c>
      <c r="D16" s="55" t="s">
        <v>118</v>
      </c>
      <c r="E16" s="53" t="s">
        <v>119</v>
      </c>
      <c r="F16" s="53" t="s">
        <v>120</v>
      </c>
      <c r="G16" s="56">
        <v>2</v>
      </c>
      <c r="H16" s="56">
        <v>0</v>
      </c>
      <c r="I16" s="56">
        <f t="shared" si="0"/>
        <v>9</v>
      </c>
      <c r="J16" s="56">
        <v>3</v>
      </c>
      <c r="K16" s="57" t="s">
        <v>22</v>
      </c>
      <c r="L16" s="57" t="s">
        <v>115</v>
      </c>
      <c r="M16" s="55"/>
      <c r="N16" s="58" t="s">
        <v>116</v>
      </c>
    </row>
    <row r="17" spans="1:18" s="63" customFormat="1" ht="15" customHeight="1" x14ac:dyDescent="0.3">
      <c r="A17" s="26">
        <v>7</v>
      </c>
      <c r="B17" s="60">
        <v>1</v>
      </c>
      <c r="C17" s="59"/>
      <c r="D17" s="59"/>
      <c r="E17" s="59" t="s">
        <v>121</v>
      </c>
      <c r="F17" s="59"/>
      <c r="G17" s="60">
        <v>2</v>
      </c>
      <c r="H17" s="60">
        <v>0</v>
      </c>
      <c r="I17" s="60">
        <f t="shared" si="0"/>
        <v>9</v>
      </c>
      <c r="J17" s="60">
        <v>3</v>
      </c>
      <c r="K17" s="60" t="s">
        <v>22</v>
      </c>
      <c r="L17" s="60" t="s">
        <v>122</v>
      </c>
      <c r="M17" s="61"/>
      <c r="N17" s="62" t="s">
        <v>216</v>
      </c>
    </row>
    <row r="18" spans="1:18" ht="15" customHeight="1" x14ac:dyDescent="0.3">
      <c r="A18" s="64">
        <f>G18+H18</f>
        <v>20</v>
      </c>
      <c r="B18" s="66"/>
      <c r="C18" s="67"/>
      <c r="D18" s="67"/>
      <c r="E18" s="65"/>
      <c r="F18" s="65"/>
      <c r="G18" s="68">
        <f>SUM(G10:G15)+G17</f>
        <v>10</v>
      </c>
      <c r="H18" s="68">
        <f>SUM(H10:H15)+H17</f>
        <v>10</v>
      </c>
      <c r="I18" s="68">
        <f>SUM(I10:I15)+I17</f>
        <v>81</v>
      </c>
      <c r="J18" s="68">
        <f>SUM(J10:J15)+J17</f>
        <v>27</v>
      </c>
      <c r="K18" s="69"/>
      <c r="L18" s="69"/>
      <c r="M18" s="67"/>
      <c r="N18" s="70"/>
    </row>
    <row r="19" spans="1:18" s="52" customFormat="1" ht="15" customHeight="1" x14ac:dyDescent="0.3">
      <c r="A19" s="45">
        <v>1</v>
      </c>
      <c r="B19" s="22">
        <v>2</v>
      </c>
      <c r="C19" s="24" t="s">
        <v>124</v>
      </c>
      <c r="D19" s="24" t="s">
        <v>125</v>
      </c>
      <c r="E19" s="46" t="s">
        <v>126</v>
      </c>
      <c r="F19" s="46" t="s">
        <v>103</v>
      </c>
      <c r="G19" s="25">
        <v>1</v>
      </c>
      <c r="H19" s="25">
        <v>2</v>
      </c>
      <c r="I19" s="25">
        <f t="shared" ref="I19:I25" si="1">J19*3</f>
        <v>15</v>
      </c>
      <c r="J19" s="22">
        <v>5</v>
      </c>
      <c r="K19" s="26" t="s">
        <v>22</v>
      </c>
      <c r="L19" s="26" t="s">
        <v>23</v>
      </c>
      <c r="M19" s="23"/>
      <c r="N19" s="51"/>
      <c r="O19" s="71"/>
      <c r="P19" s="71"/>
      <c r="Q19" s="71"/>
      <c r="R19" s="71"/>
    </row>
    <row r="20" spans="1:18" s="52" customFormat="1" ht="15" customHeight="1" x14ac:dyDescent="0.3">
      <c r="A20" s="45">
        <v>2</v>
      </c>
      <c r="B20" s="22">
        <v>2</v>
      </c>
      <c r="C20" s="24" t="s">
        <v>127</v>
      </c>
      <c r="D20" s="24" t="s">
        <v>128</v>
      </c>
      <c r="E20" s="46" t="s">
        <v>129</v>
      </c>
      <c r="F20" s="46" t="s">
        <v>130</v>
      </c>
      <c r="G20" s="25">
        <v>2</v>
      </c>
      <c r="H20" s="22">
        <v>2</v>
      </c>
      <c r="I20" s="22">
        <f t="shared" si="1"/>
        <v>15</v>
      </c>
      <c r="J20" s="22">
        <v>5</v>
      </c>
      <c r="K20" s="26" t="s">
        <v>22</v>
      </c>
      <c r="L20" s="26" t="s">
        <v>23</v>
      </c>
      <c r="M20" s="23"/>
      <c r="N20" s="51"/>
      <c r="O20" s="71"/>
      <c r="P20" s="71"/>
      <c r="Q20" s="71"/>
      <c r="R20" s="71"/>
    </row>
    <row r="21" spans="1:18" s="52" customFormat="1" ht="15" customHeight="1" x14ac:dyDescent="0.3">
      <c r="A21" s="45">
        <v>3</v>
      </c>
      <c r="B21" s="22">
        <v>2</v>
      </c>
      <c r="C21" s="24" t="s">
        <v>131</v>
      </c>
      <c r="D21" s="24" t="s">
        <v>132</v>
      </c>
      <c r="E21" s="46" t="s">
        <v>133</v>
      </c>
      <c r="F21" s="46" t="s">
        <v>134</v>
      </c>
      <c r="G21" s="22">
        <v>2</v>
      </c>
      <c r="H21" s="48">
        <v>2</v>
      </c>
      <c r="I21" s="25">
        <f t="shared" si="1"/>
        <v>15</v>
      </c>
      <c r="J21" s="22">
        <v>5</v>
      </c>
      <c r="K21" s="26" t="s">
        <v>22</v>
      </c>
      <c r="L21" s="26" t="s">
        <v>23</v>
      </c>
      <c r="M21" s="23"/>
      <c r="N21" s="51"/>
      <c r="O21" s="71"/>
      <c r="P21" s="71"/>
      <c r="Q21" s="71"/>
      <c r="R21" s="71"/>
    </row>
    <row r="22" spans="1:18" s="52" customFormat="1" ht="15" customHeight="1" x14ac:dyDescent="0.3">
      <c r="A22" s="45">
        <v>4</v>
      </c>
      <c r="B22" s="22">
        <v>2</v>
      </c>
      <c r="C22" s="24" t="s">
        <v>58</v>
      </c>
      <c r="D22" s="24" t="s">
        <v>59</v>
      </c>
      <c r="E22" s="46" t="s">
        <v>60</v>
      </c>
      <c r="F22" s="46" t="s">
        <v>87</v>
      </c>
      <c r="G22" s="22">
        <v>2</v>
      </c>
      <c r="H22" s="25">
        <v>0</v>
      </c>
      <c r="I22" s="25">
        <f t="shared" si="1"/>
        <v>12</v>
      </c>
      <c r="J22" s="22">
        <v>4</v>
      </c>
      <c r="K22" s="26" t="s">
        <v>22</v>
      </c>
      <c r="L22" s="26" t="s">
        <v>23</v>
      </c>
      <c r="M22" s="23"/>
      <c r="N22" s="51"/>
      <c r="O22" s="71"/>
      <c r="P22" s="71"/>
      <c r="Q22" s="71"/>
      <c r="R22" s="71"/>
    </row>
    <row r="23" spans="1:18" s="52" customFormat="1" ht="15" customHeight="1" x14ac:dyDescent="0.3">
      <c r="A23" s="45">
        <v>5</v>
      </c>
      <c r="B23" s="22">
        <v>2</v>
      </c>
      <c r="C23" s="24" t="s">
        <v>135</v>
      </c>
      <c r="D23" s="24" t="s">
        <v>136</v>
      </c>
      <c r="E23" s="46" t="s">
        <v>137</v>
      </c>
      <c r="F23" s="46" t="s">
        <v>138</v>
      </c>
      <c r="G23" s="22">
        <v>1</v>
      </c>
      <c r="H23" s="25">
        <v>2</v>
      </c>
      <c r="I23" s="25">
        <f t="shared" si="1"/>
        <v>15</v>
      </c>
      <c r="J23" s="22">
        <v>5</v>
      </c>
      <c r="K23" s="26" t="s">
        <v>37</v>
      </c>
      <c r="L23" s="26" t="s">
        <v>23</v>
      </c>
      <c r="M23" s="23"/>
      <c r="N23" s="51"/>
      <c r="O23" s="71"/>
      <c r="P23" s="71"/>
      <c r="Q23" s="71"/>
      <c r="R23" s="71"/>
    </row>
    <row r="24" spans="1:18" s="52" customFormat="1" ht="15" customHeight="1" x14ac:dyDescent="0.3">
      <c r="A24" s="45">
        <v>6</v>
      </c>
      <c r="B24" s="22">
        <v>2</v>
      </c>
      <c r="C24" s="24" t="s">
        <v>139</v>
      </c>
      <c r="D24" s="24" t="s">
        <v>140</v>
      </c>
      <c r="E24" s="46" t="s">
        <v>141</v>
      </c>
      <c r="F24" s="50" t="s">
        <v>142</v>
      </c>
      <c r="G24" s="22">
        <v>2</v>
      </c>
      <c r="H24" s="25">
        <v>2</v>
      </c>
      <c r="I24" s="25">
        <f t="shared" si="1"/>
        <v>15</v>
      </c>
      <c r="J24" s="22">
        <v>5</v>
      </c>
      <c r="K24" s="26" t="s">
        <v>22</v>
      </c>
      <c r="L24" s="26" t="s">
        <v>23</v>
      </c>
      <c r="M24" s="23"/>
      <c r="N24" s="51"/>
      <c r="O24" s="71"/>
      <c r="P24" s="71"/>
      <c r="Q24" s="71"/>
      <c r="R24" s="71"/>
    </row>
    <row r="25" spans="1:18" s="63" customFormat="1" ht="24.9" customHeight="1" x14ac:dyDescent="0.3">
      <c r="A25" s="26">
        <v>7</v>
      </c>
      <c r="B25" s="60">
        <v>2</v>
      </c>
      <c r="C25" s="59"/>
      <c r="D25" s="59"/>
      <c r="E25" s="59" t="s">
        <v>143</v>
      </c>
      <c r="F25" s="59"/>
      <c r="G25" s="60">
        <v>2</v>
      </c>
      <c r="H25" s="60">
        <v>0</v>
      </c>
      <c r="I25" s="60">
        <f t="shared" si="1"/>
        <v>9</v>
      </c>
      <c r="J25" s="60">
        <v>3</v>
      </c>
      <c r="K25" s="60" t="s">
        <v>22</v>
      </c>
      <c r="L25" s="60" t="s">
        <v>122</v>
      </c>
      <c r="M25" s="72"/>
      <c r="N25" s="62" t="s">
        <v>144</v>
      </c>
    </row>
    <row r="26" spans="1:18" ht="15" customHeight="1" x14ac:dyDescent="0.3">
      <c r="A26" s="64">
        <f>G26+H26</f>
        <v>22</v>
      </c>
      <c r="B26" s="66"/>
      <c r="C26" s="67"/>
      <c r="D26" s="67"/>
      <c r="E26" s="65"/>
      <c r="F26" s="65"/>
      <c r="G26" s="68">
        <f>SUM(G19:G25)</f>
        <v>12</v>
      </c>
      <c r="H26" s="68">
        <f>SUM(H19:H25)</f>
        <v>10</v>
      </c>
      <c r="I26" s="68">
        <f>SUM(I19:I25)</f>
        <v>96</v>
      </c>
      <c r="J26" s="68">
        <f>SUM(J19:J25)</f>
        <v>32</v>
      </c>
      <c r="K26" s="69"/>
      <c r="L26" s="69"/>
      <c r="M26" s="67"/>
      <c r="N26" s="70"/>
    </row>
    <row r="27" spans="1:18" s="52" customFormat="1" ht="15" customHeight="1" x14ac:dyDescent="0.3">
      <c r="A27" s="45">
        <v>1</v>
      </c>
      <c r="B27" s="22">
        <v>3</v>
      </c>
      <c r="C27" s="23" t="s">
        <v>18</v>
      </c>
      <c r="D27" s="23" t="s">
        <v>19</v>
      </c>
      <c r="E27" s="46" t="s">
        <v>20</v>
      </c>
      <c r="F27" s="46" t="s">
        <v>21</v>
      </c>
      <c r="G27" s="25">
        <v>2</v>
      </c>
      <c r="H27" s="25">
        <v>0</v>
      </c>
      <c r="I27" s="25">
        <f t="shared" ref="I27:I33" si="2">J27*3</f>
        <v>9</v>
      </c>
      <c r="J27" s="25">
        <v>3</v>
      </c>
      <c r="K27" s="26" t="s">
        <v>22</v>
      </c>
      <c r="L27" s="26" t="s">
        <v>23</v>
      </c>
      <c r="M27" s="23"/>
      <c r="N27" s="51"/>
      <c r="O27" s="71"/>
      <c r="P27" s="71"/>
      <c r="Q27" s="71"/>
      <c r="R27" s="71"/>
    </row>
    <row r="28" spans="1:18" s="52" customFormat="1" ht="15" customHeight="1" x14ac:dyDescent="0.3">
      <c r="A28" s="45">
        <v>2</v>
      </c>
      <c r="B28" s="22">
        <v>3</v>
      </c>
      <c r="C28" s="23" t="s">
        <v>145</v>
      </c>
      <c r="D28" s="23" t="s">
        <v>146</v>
      </c>
      <c r="E28" s="46" t="s">
        <v>147</v>
      </c>
      <c r="F28" s="46" t="s">
        <v>148</v>
      </c>
      <c r="G28" s="25">
        <v>2</v>
      </c>
      <c r="H28" s="25">
        <v>0</v>
      </c>
      <c r="I28" s="25">
        <f t="shared" si="2"/>
        <v>9</v>
      </c>
      <c r="J28" s="118">
        <v>3</v>
      </c>
      <c r="K28" s="26" t="s">
        <v>22</v>
      </c>
      <c r="L28" s="26" t="s">
        <v>23</v>
      </c>
      <c r="M28" s="23"/>
      <c r="N28" s="51"/>
      <c r="O28" s="71"/>
      <c r="P28" s="71"/>
      <c r="Q28" s="71"/>
      <c r="R28" s="71"/>
    </row>
    <row r="29" spans="1:18" s="52" customFormat="1" ht="15" customHeight="1" x14ac:dyDescent="0.3">
      <c r="A29" s="45">
        <v>3</v>
      </c>
      <c r="B29" s="22">
        <v>3</v>
      </c>
      <c r="C29" s="23" t="s">
        <v>91</v>
      </c>
      <c r="D29" s="23" t="s">
        <v>149</v>
      </c>
      <c r="E29" s="46" t="s">
        <v>86</v>
      </c>
      <c r="F29" s="46" t="s">
        <v>87</v>
      </c>
      <c r="G29" s="25">
        <v>2</v>
      </c>
      <c r="H29" s="25">
        <v>2</v>
      </c>
      <c r="I29" s="25">
        <f t="shared" si="2"/>
        <v>12</v>
      </c>
      <c r="J29" s="118">
        <v>4</v>
      </c>
      <c r="K29" s="26" t="s">
        <v>22</v>
      </c>
      <c r="L29" s="26" t="s">
        <v>23</v>
      </c>
      <c r="M29" s="23"/>
      <c r="N29" s="51"/>
      <c r="O29" s="71"/>
      <c r="P29" s="71"/>
      <c r="Q29" s="71"/>
      <c r="R29" s="71"/>
    </row>
    <row r="30" spans="1:18" s="52" customFormat="1" ht="15" customHeight="1" x14ac:dyDescent="0.3">
      <c r="A30" s="45">
        <v>4</v>
      </c>
      <c r="B30" s="22">
        <v>3</v>
      </c>
      <c r="C30" s="23" t="s">
        <v>150</v>
      </c>
      <c r="D30" s="23" t="s">
        <v>151</v>
      </c>
      <c r="E30" s="46" t="s">
        <v>152</v>
      </c>
      <c r="F30" s="46" t="s">
        <v>138</v>
      </c>
      <c r="G30" s="25">
        <v>2</v>
      </c>
      <c r="H30" s="25">
        <v>2</v>
      </c>
      <c r="I30" s="25">
        <f t="shared" si="2"/>
        <v>15</v>
      </c>
      <c r="J30" s="25">
        <v>5</v>
      </c>
      <c r="K30" s="26" t="s">
        <v>22</v>
      </c>
      <c r="L30" s="26" t="s">
        <v>23</v>
      </c>
      <c r="M30" s="23"/>
      <c r="N30" s="51"/>
      <c r="O30" s="71"/>
      <c r="P30" s="71"/>
      <c r="Q30" s="73"/>
      <c r="R30" s="71"/>
    </row>
    <row r="31" spans="1:18" s="52" customFormat="1" ht="15" customHeight="1" x14ac:dyDescent="0.3">
      <c r="A31" s="45">
        <v>5</v>
      </c>
      <c r="B31" s="22">
        <v>3</v>
      </c>
      <c r="C31" s="23" t="s">
        <v>33</v>
      </c>
      <c r="D31" s="23" t="s">
        <v>34</v>
      </c>
      <c r="E31" s="46" t="s">
        <v>35</v>
      </c>
      <c r="F31" s="46" t="s">
        <v>36</v>
      </c>
      <c r="G31" s="25">
        <v>2</v>
      </c>
      <c r="H31" s="25">
        <v>2</v>
      </c>
      <c r="I31" s="25">
        <f t="shared" si="2"/>
        <v>15</v>
      </c>
      <c r="J31" s="118">
        <v>5</v>
      </c>
      <c r="K31" s="26" t="s">
        <v>22</v>
      </c>
      <c r="L31" s="26" t="s">
        <v>23</v>
      </c>
      <c r="M31" s="23"/>
      <c r="N31" s="51"/>
    </row>
    <row r="32" spans="1:18" s="52" customFormat="1" ht="15" customHeight="1" x14ac:dyDescent="0.3">
      <c r="A32" s="45">
        <v>6</v>
      </c>
      <c r="B32" s="22">
        <v>3</v>
      </c>
      <c r="C32" s="23" t="s">
        <v>29</v>
      </c>
      <c r="D32" s="23" t="s">
        <v>30</v>
      </c>
      <c r="E32" s="46" t="s">
        <v>31</v>
      </c>
      <c r="F32" s="46" t="s">
        <v>32</v>
      </c>
      <c r="G32" s="25">
        <v>2</v>
      </c>
      <c r="H32" s="25">
        <v>0</v>
      </c>
      <c r="I32" s="25">
        <f t="shared" si="2"/>
        <v>12</v>
      </c>
      <c r="J32" s="25">
        <v>4</v>
      </c>
      <c r="K32" s="26" t="s">
        <v>22</v>
      </c>
      <c r="L32" s="26" t="s">
        <v>23</v>
      </c>
      <c r="M32" s="23"/>
      <c r="N32" s="51"/>
      <c r="O32" s="71"/>
      <c r="P32" s="71"/>
      <c r="Q32" s="71"/>
      <c r="R32" s="71"/>
    </row>
    <row r="33" spans="1:18" s="63" customFormat="1" ht="15" customHeight="1" x14ac:dyDescent="0.3">
      <c r="A33" s="45">
        <v>7</v>
      </c>
      <c r="B33" s="60">
        <v>3</v>
      </c>
      <c r="C33" s="59"/>
      <c r="D33" s="59"/>
      <c r="E33" s="59" t="s">
        <v>153</v>
      </c>
      <c r="F33" s="59"/>
      <c r="G33" s="117">
        <v>2</v>
      </c>
      <c r="H33" s="60">
        <v>0</v>
      </c>
      <c r="I33" s="60">
        <f t="shared" si="2"/>
        <v>12</v>
      </c>
      <c r="J33" s="117">
        <v>4</v>
      </c>
      <c r="K33" s="60" t="s">
        <v>22</v>
      </c>
      <c r="L33" s="60" t="s">
        <v>122</v>
      </c>
      <c r="M33" s="61"/>
      <c r="N33" s="62" t="s">
        <v>123</v>
      </c>
    </row>
    <row r="34" spans="1:18" ht="15" customHeight="1" x14ac:dyDescent="0.3">
      <c r="A34" s="64">
        <f>G34+H34</f>
        <v>20</v>
      </c>
      <c r="B34" s="66"/>
      <c r="C34" s="67"/>
      <c r="D34" s="67"/>
      <c r="E34" s="65"/>
      <c r="F34" s="65"/>
      <c r="G34" s="68">
        <f>SUM(G27:G33)</f>
        <v>14</v>
      </c>
      <c r="H34" s="68">
        <f>SUM(H27:H33)</f>
        <v>6</v>
      </c>
      <c r="I34" s="68">
        <f>SUM(I27:I33)</f>
        <v>84</v>
      </c>
      <c r="J34" s="74">
        <f>SUM(J27:J33)</f>
        <v>28</v>
      </c>
      <c r="K34" s="69"/>
      <c r="L34" s="69"/>
      <c r="M34" s="67"/>
      <c r="N34" s="70"/>
    </row>
    <row r="35" spans="1:18" s="52" customFormat="1" ht="15" customHeight="1" x14ac:dyDescent="0.3">
      <c r="A35" s="26">
        <v>1</v>
      </c>
      <c r="B35" s="22">
        <v>4</v>
      </c>
      <c r="C35" s="23" t="s">
        <v>83</v>
      </c>
      <c r="D35" s="23" t="s">
        <v>84</v>
      </c>
      <c r="E35" s="46" t="s">
        <v>85</v>
      </c>
      <c r="F35" s="46" t="s">
        <v>71</v>
      </c>
      <c r="G35" s="22">
        <v>2</v>
      </c>
      <c r="H35" s="22">
        <v>2</v>
      </c>
      <c r="I35" s="22">
        <f t="shared" ref="I35:I41" si="3">J35*3</f>
        <v>18</v>
      </c>
      <c r="J35" s="117">
        <v>6</v>
      </c>
      <c r="K35" s="26" t="s">
        <v>22</v>
      </c>
      <c r="L35" s="22" t="s">
        <v>23</v>
      </c>
      <c r="M35" s="23"/>
      <c r="N35" s="51"/>
      <c r="O35" s="71"/>
      <c r="P35" s="71"/>
      <c r="Q35" s="71"/>
      <c r="R35" s="71"/>
    </row>
    <row r="36" spans="1:18" s="52" customFormat="1" ht="15" customHeight="1" x14ac:dyDescent="0.3">
      <c r="A36" s="26">
        <v>2</v>
      </c>
      <c r="B36" s="22">
        <v>4</v>
      </c>
      <c r="C36" s="23" t="s">
        <v>154</v>
      </c>
      <c r="D36" s="23" t="s">
        <v>155</v>
      </c>
      <c r="E36" s="46" t="s">
        <v>156</v>
      </c>
      <c r="F36" s="50" t="s">
        <v>157</v>
      </c>
      <c r="G36" s="22">
        <v>2</v>
      </c>
      <c r="H36" s="22">
        <v>0</v>
      </c>
      <c r="I36" s="22">
        <f t="shared" si="3"/>
        <v>9</v>
      </c>
      <c r="J36" s="22">
        <v>3</v>
      </c>
      <c r="K36" s="22" t="s">
        <v>22</v>
      </c>
      <c r="L36" s="22" t="s">
        <v>23</v>
      </c>
      <c r="M36" s="23"/>
      <c r="N36" s="51"/>
    </row>
    <row r="37" spans="1:18" s="52" customFormat="1" ht="15" customHeight="1" x14ac:dyDescent="0.3">
      <c r="A37" s="26">
        <v>3</v>
      </c>
      <c r="B37" s="22">
        <v>4</v>
      </c>
      <c r="C37" s="23" t="s">
        <v>62</v>
      </c>
      <c r="D37" s="23" t="s">
        <v>63</v>
      </c>
      <c r="E37" s="46" t="s">
        <v>64</v>
      </c>
      <c r="F37" s="46" t="s">
        <v>21</v>
      </c>
      <c r="G37" s="22">
        <v>2</v>
      </c>
      <c r="H37" s="22">
        <v>0</v>
      </c>
      <c r="I37" s="22">
        <f t="shared" si="3"/>
        <v>12</v>
      </c>
      <c r="J37" s="22">
        <v>4</v>
      </c>
      <c r="K37" s="26" t="s">
        <v>22</v>
      </c>
      <c r="L37" s="22" t="s">
        <v>23</v>
      </c>
      <c r="M37" s="23"/>
      <c r="N37" s="51"/>
    </row>
    <row r="38" spans="1:18" s="52" customFormat="1" ht="15" customHeight="1" x14ac:dyDescent="0.3">
      <c r="A38" s="26">
        <v>4</v>
      </c>
      <c r="B38" s="22">
        <v>4</v>
      </c>
      <c r="C38" s="23" t="s">
        <v>65</v>
      </c>
      <c r="D38" s="23" t="s">
        <v>66</v>
      </c>
      <c r="E38" s="46" t="s">
        <v>67</v>
      </c>
      <c r="F38" s="46" t="s">
        <v>36</v>
      </c>
      <c r="G38" s="22">
        <v>2</v>
      </c>
      <c r="H38" s="22">
        <v>2</v>
      </c>
      <c r="I38" s="22">
        <f t="shared" si="3"/>
        <v>15</v>
      </c>
      <c r="J38" s="22">
        <v>5</v>
      </c>
      <c r="K38" s="26" t="s">
        <v>22</v>
      </c>
      <c r="L38" s="22" t="s">
        <v>23</v>
      </c>
      <c r="M38" s="23"/>
      <c r="N38" s="51"/>
    </row>
    <row r="39" spans="1:18" s="52" customFormat="1" ht="15" customHeight="1" x14ac:dyDescent="0.3">
      <c r="A39" s="26">
        <v>5</v>
      </c>
      <c r="B39" s="22">
        <v>4</v>
      </c>
      <c r="C39" s="23" t="s">
        <v>158</v>
      </c>
      <c r="D39" s="23" t="s">
        <v>159</v>
      </c>
      <c r="E39" s="46" t="s">
        <v>160</v>
      </c>
      <c r="F39" s="46" t="s">
        <v>32</v>
      </c>
      <c r="G39" s="22">
        <v>2</v>
      </c>
      <c r="H39" s="22">
        <v>0</v>
      </c>
      <c r="I39" s="22">
        <f t="shared" si="3"/>
        <v>12</v>
      </c>
      <c r="J39" s="22">
        <v>4</v>
      </c>
      <c r="K39" s="26" t="s">
        <v>22</v>
      </c>
      <c r="L39" s="22" t="s">
        <v>23</v>
      </c>
      <c r="M39" s="23"/>
      <c r="N39" s="51"/>
    </row>
    <row r="40" spans="1:18" s="52" customFormat="1" ht="15" customHeight="1" x14ac:dyDescent="0.3">
      <c r="A40" s="26">
        <v>6</v>
      </c>
      <c r="B40" s="22">
        <v>4</v>
      </c>
      <c r="C40" s="23" t="s">
        <v>161</v>
      </c>
      <c r="D40" s="23" t="s">
        <v>162</v>
      </c>
      <c r="E40" s="46" t="s">
        <v>163</v>
      </c>
      <c r="F40" s="46" t="s">
        <v>92</v>
      </c>
      <c r="G40" s="22">
        <v>2</v>
      </c>
      <c r="H40" s="22">
        <v>1</v>
      </c>
      <c r="I40" s="22">
        <f t="shared" si="3"/>
        <v>9</v>
      </c>
      <c r="J40" s="22">
        <v>3</v>
      </c>
      <c r="K40" s="22" t="s">
        <v>37</v>
      </c>
      <c r="L40" s="22" t="s">
        <v>23</v>
      </c>
      <c r="M40" s="23"/>
      <c r="N40" s="51"/>
    </row>
    <row r="41" spans="1:18" s="52" customFormat="1" ht="15" customHeight="1" x14ac:dyDescent="0.3">
      <c r="A41" s="26">
        <v>7</v>
      </c>
      <c r="B41" s="22">
        <v>4</v>
      </c>
      <c r="C41" s="23" t="s">
        <v>38</v>
      </c>
      <c r="D41" s="23" t="s">
        <v>39</v>
      </c>
      <c r="E41" s="46" t="s">
        <v>40</v>
      </c>
      <c r="F41" s="46" t="s">
        <v>41</v>
      </c>
      <c r="G41" s="22">
        <v>2</v>
      </c>
      <c r="H41" s="22">
        <v>2</v>
      </c>
      <c r="I41" s="22">
        <f t="shared" si="3"/>
        <v>15</v>
      </c>
      <c r="J41" s="22">
        <v>5</v>
      </c>
      <c r="K41" s="26" t="s">
        <v>22</v>
      </c>
      <c r="L41" s="22" t="s">
        <v>23</v>
      </c>
      <c r="M41" s="23"/>
      <c r="N41" s="51"/>
    </row>
    <row r="42" spans="1:18" ht="15" customHeight="1" x14ac:dyDescent="0.3">
      <c r="A42" s="64">
        <f>G42+H42</f>
        <v>21</v>
      </c>
      <c r="B42" s="66"/>
      <c r="C42" s="67"/>
      <c r="D42" s="67"/>
      <c r="E42" s="65"/>
      <c r="F42" s="65"/>
      <c r="G42" s="68">
        <f>SUM(G35:G41)</f>
        <v>14</v>
      </c>
      <c r="H42" s="68">
        <f>SUM(H35:H41)</f>
        <v>7</v>
      </c>
      <c r="I42" s="68">
        <f>SUM(I35:I41)</f>
        <v>90</v>
      </c>
      <c r="J42" s="68">
        <f>SUM(J35:J41)</f>
        <v>30</v>
      </c>
      <c r="K42" s="69"/>
      <c r="L42" s="69"/>
      <c r="M42" s="67"/>
      <c r="N42" s="70"/>
    </row>
    <row r="43" spans="1:18" s="52" customFormat="1" ht="15" customHeight="1" x14ac:dyDescent="0.3">
      <c r="A43" s="26">
        <v>1</v>
      </c>
      <c r="B43" s="22">
        <v>5</v>
      </c>
      <c r="C43" s="23" t="s">
        <v>164</v>
      </c>
      <c r="D43" s="23" t="s">
        <v>165</v>
      </c>
      <c r="E43" s="24" t="s">
        <v>166</v>
      </c>
      <c r="F43" s="24"/>
      <c r="G43" s="121">
        <v>0</v>
      </c>
      <c r="H43" s="121">
        <v>3</v>
      </c>
      <c r="I43" s="121">
        <f>J43*3</f>
        <v>15</v>
      </c>
      <c r="J43" s="121">
        <v>5</v>
      </c>
      <c r="K43" s="122" t="s">
        <v>37</v>
      </c>
      <c r="L43" s="122" t="s">
        <v>23</v>
      </c>
      <c r="M43" s="23"/>
      <c r="N43" s="51"/>
    </row>
    <row r="44" spans="1:18" s="52" customFormat="1" ht="15" customHeight="1" x14ac:dyDescent="0.3">
      <c r="A44" s="26">
        <v>2</v>
      </c>
      <c r="B44" s="22">
        <v>5</v>
      </c>
      <c r="C44" s="23" t="s">
        <v>68</v>
      </c>
      <c r="D44" s="23" t="s">
        <v>69</v>
      </c>
      <c r="E44" s="46" t="s">
        <v>70</v>
      </c>
      <c r="F44" s="46" t="s">
        <v>71</v>
      </c>
      <c r="G44" s="121">
        <v>2</v>
      </c>
      <c r="H44" s="121">
        <v>2</v>
      </c>
      <c r="I44" s="121">
        <f>J44*3</f>
        <v>18</v>
      </c>
      <c r="J44" s="121">
        <v>6</v>
      </c>
      <c r="K44" s="122" t="s">
        <v>22</v>
      </c>
      <c r="L44" s="122" t="s">
        <v>23</v>
      </c>
      <c r="M44" s="23"/>
      <c r="N44" s="51"/>
    </row>
    <row r="45" spans="1:18" s="52" customFormat="1" ht="15" customHeight="1" x14ac:dyDescent="0.3">
      <c r="A45" s="26">
        <v>3</v>
      </c>
      <c r="B45" s="22">
        <v>5</v>
      </c>
      <c r="C45" s="23" t="s">
        <v>79</v>
      </c>
      <c r="D45" s="23" t="s">
        <v>80</v>
      </c>
      <c r="E45" s="46" t="s">
        <v>81</v>
      </c>
      <c r="F45" s="46" t="s">
        <v>82</v>
      </c>
      <c r="G45" s="121">
        <v>2</v>
      </c>
      <c r="H45" s="121">
        <v>2</v>
      </c>
      <c r="I45" s="121">
        <f>J45*3</f>
        <v>18</v>
      </c>
      <c r="J45" s="121">
        <v>6</v>
      </c>
      <c r="K45" s="122" t="s">
        <v>22</v>
      </c>
      <c r="L45" s="122" t="s">
        <v>23</v>
      </c>
      <c r="M45" s="23"/>
      <c r="N45" s="51"/>
    </row>
    <row r="46" spans="1:18" s="52" customFormat="1" ht="24" customHeight="1" x14ac:dyDescent="0.3">
      <c r="A46" s="26">
        <v>4</v>
      </c>
      <c r="B46" s="54">
        <v>5</v>
      </c>
      <c r="C46" s="119" t="s">
        <v>167</v>
      </c>
      <c r="D46" s="119" t="s">
        <v>168</v>
      </c>
      <c r="E46" s="120" t="s">
        <v>169</v>
      </c>
      <c r="F46" s="120" t="s">
        <v>170</v>
      </c>
      <c r="G46" s="56">
        <v>1</v>
      </c>
      <c r="H46" s="56">
        <v>1</v>
      </c>
      <c r="I46" s="56">
        <f>J46*3</f>
        <v>9</v>
      </c>
      <c r="J46" s="56">
        <v>3</v>
      </c>
      <c r="K46" s="75" t="s">
        <v>22</v>
      </c>
      <c r="L46" s="57" t="s">
        <v>115</v>
      </c>
      <c r="M46" s="55"/>
      <c r="N46" s="76" t="s">
        <v>116</v>
      </c>
    </row>
    <row r="47" spans="1:18" s="37" customFormat="1" ht="15" customHeight="1" x14ac:dyDescent="0.3">
      <c r="A47" s="45"/>
      <c r="B47" s="54">
        <v>5</v>
      </c>
      <c r="C47" s="119" t="s">
        <v>171</v>
      </c>
      <c r="D47" s="119" t="s">
        <v>172</v>
      </c>
      <c r="E47" s="120" t="s">
        <v>173</v>
      </c>
      <c r="F47" s="120" t="s">
        <v>56</v>
      </c>
      <c r="G47" s="56">
        <v>1</v>
      </c>
      <c r="H47" s="56">
        <v>1</v>
      </c>
      <c r="I47" s="56">
        <f>J47*3</f>
        <v>9</v>
      </c>
      <c r="J47" s="56">
        <v>3</v>
      </c>
      <c r="K47" s="75" t="s">
        <v>37</v>
      </c>
      <c r="L47" s="57" t="s">
        <v>115</v>
      </c>
      <c r="M47" s="76"/>
      <c r="N47" s="76" t="s">
        <v>116</v>
      </c>
    </row>
    <row r="48" spans="1:18" ht="15" customHeight="1" x14ac:dyDescent="0.3">
      <c r="A48" s="66"/>
      <c r="B48" s="66"/>
      <c r="C48" s="67"/>
      <c r="D48" s="67"/>
      <c r="E48" s="65"/>
      <c r="F48" s="65"/>
      <c r="G48" s="68">
        <f>SUM(G44:G46)</f>
        <v>5</v>
      </c>
      <c r="H48" s="68">
        <f>SUM(H44:H46)</f>
        <v>5</v>
      </c>
      <c r="I48" s="68">
        <f>SUM(I44:I46)</f>
        <v>45</v>
      </c>
      <c r="J48" s="68">
        <f>SUM(J43:J46)</f>
        <v>20</v>
      </c>
      <c r="K48" s="69"/>
      <c r="L48" s="69"/>
      <c r="M48" s="67"/>
      <c r="N48" s="70"/>
    </row>
    <row r="49" spans="1:14" s="52" customFormat="1" ht="15" customHeight="1" x14ac:dyDescent="0.3">
      <c r="A49" s="26">
        <v>1</v>
      </c>
      <c r="B49" s="22">
        <v>6</v>
      </c>
      <c r="C49" s="23"/>
      <c r="D49" s="23"/>
      <c r="E49" s="24" t="s">
        <v>174</v>
      </c>
      <c r="F49" s="24" t="s">
        <v>36</v>
      </c>
      <c r="G49" s="22">
        <v>2</v>
      </c>
      <c r="H49" s="22">
        <v>0</v>
      </c>
      <c r="I49" s="22">
        <f>J49*3</f>
        <v>12</v>
      </c>
      <c r="J49" s="22">
        <v>4</v>
      </c>
      <c r="K49" s="26" t="s">
        <v>22</v>
      </c>
      <c r="L49" s="26" t="s">
        <v>23</v>
      </c>
      <c r="M49" s="23"/>
      <c r="N49" s="51"/>
    </row>
    <row r="50" spans="1:14" s="52" customFormat="1" ht="15" customHeight="1" x14ac:dyDescent="0.3">
      <c r="A50" s="26">
        <v>2</v>
      </c>
      <c r="B50" s="22">
        <v>6</v>
      </c>
      <c r="C50" s="23" t="s">
        <v>89</v>
      </c>
      <c r="D50" s="23" t="s">
        <v>175</v>
      </c>
      <c r="E50" s="46" t="s">
        <v>88</v>
      </c>
      <c r="F50" s="46" t="s">
        <v>82</v>
      </c>
      <c r="G50" s="22">
        <v>2</v>
      </c>
      <c r="H50" s="22">
        <v>1</v>
      </c>
      <c r="I50" s="22">
        <f>J50*3</f>
        <v>12</v>
      </c>
      <c r="J50" s="22">
        <v>4</v>
      </c>
      <c r="K50" s="26" t="s">
        <v>22</v>
      </c>
      <c r="L50" s="26" t="s">
        <v>23</v>
      </c>
      <c r="M50" s="23"/>
      <c r="N50" s="51"/>
    </row>
    <row r="51" spans="1:14" s="52" customFormat="1" ht="15" customHeight="1" x14ac:dyDescent="0.3">
      <c r="A51" s="26">
        <v>3</v>
      </c>
      <c r="B51" s="22">
        <v>6</v>
      </c>
      <c r="C51" s="23" t="s">
        <v>90</v>
      </c>
      <c r="D51" s="23" t="s">
        <v>176</v>
      </c>
      <c r="E51" s="46" t="s">
        <v>93</v>
      </c>
      <c r="F51" s="46" t="s">
        <v>71</v>
      </c>
      <c r="G51" s="22">
        <v>2</v>
      </c>
      <c r="H51" s="22">
        <v>0</v>
      </c>
      <c r="I51" s="22">
        <f>J51*3</f>
        <v>12</v>
      </c>
      <c r="J51" s="22">
        <v>4</v>
      </c>
      <c r="K51" s="26" t="s">
        <v>22</v>
      </c>
      <c r="L51" s="26" t="s">
        <v>23</v>
      </c>
      <c r="M51" s="23"/>
      <c r="N51" s="51"/>
    </row>
    <row r="52" spans="1:14" s="52" customFormat="1" ht="15" customHeight="1" x14ac:dyDescent="0.3">
      <c r="A52" s="26">
        <v>4</v>
      </c>
      <c r="B52" s="22">
        <v>6</v>
      </c>
      <c r="C52" s="23" t="s">
        <v>177</v>
      </c>
      <c r="D52" s="23" t="s">
        <v>178</v>
      </c>
      <c r="E52" s="24" t="s">
        <v>179</v>
      </c>
      <c r="F52" s="24"/>
      <c r="G52" s="123">
        <v>0</v>
      </c>
      <c r="H52" s="123">
        <v>3</v>
      </c>
      <c r="I52" s="123">
        <f>J52*3</f>
        <v>15</v>
      </c>
      <c r="J52" s="123">
        <v>5</v>
      </c>
      <c r="K52" s="122" t="s">
        <v>37</v>
      </c>
      <c r="L52" s="26" t="s">
        <v>23</v>
      </c>
      <c r="M52" s="23"/>
      <c r="N52" s="51"/>
    </row>
    <row r="53" spans="1:14" s="52" customFormat="1" ht="15" customHeight="1" x14ac:dyDescent="0.3">
      <c r="A53" s="26">
        <v>5</v>
      </c>
      <c r="B53" s="22">
        <v>6</v>
      </c>
      <c r="C53" s="23" t="s">
        <v>53</v>
      </c>
      <c r="D53" s="23" t="s">
        <v>54</v>
      </c>
      <c r="E53" s="46" t="s">
        <v>55</v>
      </c>
      <c r="F53" s="46" t="s">
        <v>56</v>
      </c>
      <c r="G53" s="123">
        <v>2</v>
      </c>
      <c r="H53" s="123">
        <v>1</v>
      </c>
      <c r="I53" s="123">
        <f>J53*3</f>
        <v>12</v>
      </c>
      <c r="J53" s="123">
        <v>4</v>
      </c>
      <c r="K53" s="122" t="s">
        <v>22</v>
      </c>
      <c r="L53" s="26" t="s">
        <v>23</v>
      </c>
      <c r="M53" s="23"/>
      <c r="N53" s="51"/>
    </row>
    <row r="54" spans="1:14" ht="15" customHeight="1" x14ac:dyDescent="0.3">
      <c r="A54" s="66"/>
      <c r="B54" s="66"/>
      <c r="C54" s="67"/>
      <c r="D54" s="67"/>
      <c r="E54" s="65"/>
      <c r="F54" s="65"/>
      <c r="G54" s="68">
        <f>G49+G50+G51+G52+G53</f>
        <v>8</v>
      </c>
      <c r="H54" s="68">
        <f>H49+H50+H51+H52+H53</f>
        <v>5</v>
      </c>
      <c r="I54" s="68">
        <f>I49+I50+I51+I52+I53</f>
        <v>63</v>
      </c>
      <c r="J54" s="68">
        <f>J49+J50+J51+J52+J53</f>
        <v>21</v>
      </c>
      <c r="K54" s="69"/>
      <c r="L54" s="69"/>
      <c r="M54" s="67"/>
      <c r="N54" s="70"/>
    </row>
    <row r="55" spans="1:14" ht="15" customHeight="1" x14ac:dyDescent="0.3">
      <c r="A55" s="26">
        <v>4</v>
      </c>
      <c r="B55" s="22">
        <v>7</v>
      </c>
      <c r="C55" s="23"/>
      <c r="D55" s="23"/>
      <c r="E55" s="46" t="s">
        <v>180</v>
      </c>
      <c r="F55" s="24"/>
      <c r="G55" s="22">
        <f>H55*3</f>
        <v>0</v>
      </c>
      <c r="H55" s="22">
        <f>I55*3</f>
        <v>0</v>
      </c>
      <c r="I55" s="22">
        <f>J55*3</f>
        <v>0</v>
      </c>
      <c r="J55" s="22">
        <v>0</v>
      </c>
      <c r="K55" s="26" t="s">
        <v>23</v>
      </c>
      <c r="L55" s="26" t="s">
        <v>23</v>
      </c>
      <c r="M55" s="23"/>
      <c r="N55" s="51"/>
    </row>
    <row r="56" spans="1:14" s="52" customFormat="1" ht="15" customHeight="1" x14ac:dyDescent="0.3">
      <c r="A56" s="26"/>
      <c r="B56" s="26">
        <v>7</v>
      </c>
      <c r="C56" s="77" t="s">
        <v>181</v>
      </c>
      <c r="D56" s="77" t="s">
        <v>182</v>
      </c>
      <c r="E56" s="46" t="s">
        <v>42</v>
      </c>
      <c r="F56" s="78"/>
      <c r="G56" s="79"/>
      <c r="H56" s="79"/>
      <c r="I56" s="79">
        <v>520</v>
      </c>
      <c r="J56" s="79">
        <v>30</v>
      </c>
      <c r="K56" s="26" t="s">
        <v>43</v>
      </c>
      <c r="L56" s="26" t="s">
        <v>23</v>
      </c>
      <c r="M56" s="77"/>
      <c r="N56" s="51"/>
    </row>
    <row r="57" spans="1:14" ht="15" customHeight="1" x14ac:dyDescent="0.3">
      <c r="A57" s="66"/>
      <c r="B57" s="66"/>
      <c r="C57" s="67"/>
      <c r="D57" s="67"/>
      <c r="E57" s="65"/>
      <c r="F57" s="65"/>
      <c r="G57" s="68">
        <f>SUM(G56)</f>
        <v>0</v>
      </c>
      <c r="H57" s="68">
        <f>SUM(H56)</f>
        <v>0</v>
      </c>
      <c r="I57" s="68">
        <f>SUM(I56)</f>
        <v>520</v>
      </c>
      <c r="J57" s="68">
        <v>30</v>
      </c>
      <c r="K57" s="69"/>
      <c r="L57" s="69"/>
      <c r="M57" s="67"/>
      <c r="N57" s="70"/>
    </row>
    <row r="58" spans="1:14" ht="15" customHeight="1" x14ac:dyDescent="0.3">
      <c r="B58" s="27"/>
      <c r="C58" s="15"/>
      <c r="D58" s="15"/>
      <c r="E58" s="28"/>
      <c r="F58" s="28"/>
      <c r="G58" s="80"/>
      <c r="H58" s="80"/>
      <c r="I58" s="80"/>
      <c r="J58" s="81"/>
      <c r="K58" s="9"/>
      <c r="L58" s="9"/>
      <c r="M58" s="82"/>
      <c r="N58" s="83"/>
    </row>
    <row r="59" spans="1:14" ht="15" customHeight="1" x14ac:dyDescent="0.3">
      <c r="B59" s="27"/>
      <c r="C59" s="15"/>
      <c r="D59" s="15"/>
      <c r="E59" s="28"/>
      <c r="F59" s="28"/>
      <c r="G59" s="127" t="s">
        <v>2</v>
      </c>
      <c r="H59" s="127"/>
      <c r="I59" s="11" t="s">
        <v>3</v>
      </c>
      <c r="J59" s="81"/>
      <c r="K59" s="9"/>
      <c r="L59" s="9"/>
      <c r="M59" s="82"/>
      <c r="N59" s="83"/>
    </row>
    <row r="60" spans="1:14" ht="15" customHeight="1" x14ac:dyDescent="0.3">
      <c r="B60" s="125"/>
      <c r="C60" s="125"/>
      <c r="D60" s="84"/>
      <c r="E60" s="10"/>
      <c r="F60" s="10"/>
      <c r="G60" s="126" t="s">
        <v>4</v>
      </c>
      <c r="H60" s="126"/>
      <c r="I60" s="44" t="s">
        <v>5</v>
      </c>
      <c r="J60" s="12"/>
      <c r="K60" s="9"/>
      <c r="L60" s="9"/>
      <c r="M60" s="84"/>
      <c r="N60" s="83"/>
    </row>
    <row r="61" spans="1:14" ht="15" customHeight="1" x14ac:dyDescent="0.3">
      <c r="A61" s="85"/>
      <c r="B61" s="17" t="s">
        <v>183</v>
      </c>
      <c r="C61" s="86" t="s">
        <v>184</v>
      </c>
      <c r="D61" s="86"/>
      <c r="E61" s="87" t="s">
        <v>9</v>
      </c>
      <c r="F61" s="85" t="s">
        <v>10</v>
      </c>
      <c r="G61" s="88" t="s">
        <v>185</v>
      </c>
      <c r="H61" s="88" t="s">
        <v>186</v>
      </c>
      <c r="I61" s="88" t="s">
        <v>185</v>
      </c>
      <c r="J61" s="88" t="s">
        <v>187</v>
      </c>
      <c r="K61" s="17" t="s">
        <v>188</v>
      </c>
      <c r="L61" s="17" t="s">
        <v>189</v>
      </c>
      <c r="M61" s="89" t="s">
        <v>16</v>
      </c>
      <c r="N61" s="90" t="s">
        <v>17</v>
      </c>
    </row>
    <row r="62" spans="1:14" s="52" customFormat="1" ht="15" customHeight="1" x14ac:dyDescent="0.3">
      <c r="A62" s="91">
        <v>5</v>
      </c>
      <c r="B62" s="22">
        <v>5</v>
      </c>
      <c r="C62" s="23" t="s">
        <v>190</v>
      </c>
      <c r="D62" s="23" t="s">
        <v>61</v>
      </c>
      <c r="E62" s="24" t="s">
        <v>191</v>
      </c>
      <c r="F62" s="24" t="s">
        <v>41</v>
      </c>
      <c r="G62" s="25">
        <v>2</v>
      </c>
      <c r="H62" s="25">
        <v>1</v>
      </c>
      <c r="I62" s="25">
        <f>J62*3</f>
        <v>12</v>
      </c>
      <c r="J62" s="121">
        <v>4</v>
      </c>
      <c r="K62" s="26" t="s">
        <v>22</v>
      </c>
      <c r="L62" s="26" t="s">
        <v>23</v>
      </c>
      <c r="M62" s="23"/>
      <c r="N62" s="51"/>
    </row>
    <row r="63" spans="1:14" s="93" customFormat="1" ht="15" customHeight="1" x14ac:dyDescent="0.3">
      <c r="A63" s="92">
        <v>6</v>
      </c>
      <c r="B63" s="22">
        <v>5</v>
      </c>
      <c r="C63" s="23" t="s">
        <v>192</v>
      </c>
      <c r="D63" s="23" t="s">
        <v>193</v>
      </c>
      <c r="E63" s="24" t="s">
        <v>194</v>
      </c>
      <c r="F63" s="124" t="s">
        <v>218</v>
      </c>
      <c r="G63" s="25">
        <v>2</v>
      </c>
      <c r="H63" s="25">
        <v>2</v>
      </c>
      <c r="I63" s="25">
        <f>J63*3</f>
        <v>15</v>
      </c>
      <c r="J63" s="121">
        <v>5</v>
      </c>
      <c r="K63" s="26" t="s">
        <v>22</v>
      </c>
      <c r="L63" s="26" t="s">
        <v>23</v>
      </c>
      <c r="M63" s="23"/>
      <c r="N63" s="51"/>
    </row>
    <row r="64" spans="1:14" s="52" customFormat="1" ht="15" customHeight="1" x14ac:dyDescent="0.3">
      <c r="A64" s="91">
        <v>7</v>
      </c>
      <c r="B64" s="54">
        <v>5</v>
      </c>
      <c r="C64" s="55" t="s">
        <v>195</v>
      </c>
      <c r="D64" s="55" t="s">
        <v>196</v>
      </c>
      <c r="E64" s="120" t="s">
        <v>197</v>
      </c>
      <c r="F64" s="120" t="s">
        <v>217</v>
      </c>
      <c r="G64" s="54">
        <v>2</v>
      </c>
      <c r="H64" s="54">
        <v>1</v>
      </c>
      <c r="I64" s="54">
        <f>J64*3</f>
        <v>12</v>
      </c>
      <c r="J64" s="54">
        <v>4</v>
      </c>
      <c r="K64" s="54" t="s">
        <v>22</v>
      </c>
      <c r="L64" s="57" t="s">
        <v>115</v>
      </c>
      <c r="M64" s="55"/>
      <c r="N64" s="55" t="s">
        <v>116</v>
      </c>
    </row>
    <row r="65" spans="1:14" s="95" customFormat="1" ht="15" customHeight="1" x14ac:dyDescent="0.3">
      <c r="A65" s="94"/>
      <c r="B65" s="54">
        <v>5</v>
      </c>
      <c r="C65" s="55" t="s">
        <v>76</v>
      </c>
      <c r="D65" s="55" t="s">
        <v>77</v>
      </c>
      <c r="E65" s="120" t="s">
        <v>78</v>
      </c>
      <c r="F65" s="120" t="s">
        <v>36</v>
      </c>
      <c r="G65" s="54">
        <v>2</v>
      </c>
      <c r="H65" s="54">
        <v>1</v>
      </c>
      <c r="I65" s="54">
        <f>J65*3</f>
        <v>12</v>
      </c>
      <c r="J65" s="54">
        <v>4</v>
      </c>
      <c r="K65" s="54" t="s">
        <v>22</v>
      </c>
      <c r="L65" s="57" t="s">
        <v>115</v>
      </c>
      <c r="M65" s="55"/>
      <c r="N65" s="55" t="s">
        <v>116</v>
      </c>
    </row>
    <row r="66" spans="1:14" s="95" customFormat="1" ht="15" customHeight="1" x14ac:dyDescent="0.3">
      <c r="A66" s="66">
        <f>G66+H66</f>
        <v>20</v>
      </c>
      <c r="B66" s="66"/>
      <c r="C66" s="67"/>
      <c r="D66" s="67"/>
      <c r="E66" s="65"/>
      <c r="F66" s="65"/>
      <c r="G66" s="68">
        <f>SUM(G62:G64)+G48</f>
        <v>11</v>
      </c>
      <c r="H66" s="68">
        <f>SUM(H62:H64)+H48</f>
        <v>9</v>
      </c>
      <c r="I66" s="68">
        <f>SUM(I62:I64)+I48</f>
        <v>84</v>
      </c>
      <c r="J66" s="68">
        <f>SUM(J62:J64)+J48</f>
        <v>33</v>
      </c>
      <c r="K66" s="69"/>
      <c r="L66" s="69"/>
      <c r="M66" s="67"/>
      <c r="N66" s="67"/>
    </row>
    <row r="67" spans="1:14" s="52" customFormat="1" ht="15" customHeight="1" x14ac:dyDescent="0.3">
      <c r="A67" s="91">
        <v>6</v>
      </c>
      <c r="B67" s="22">
        <v>6</v>
      </c>
      <c r="C67" s="23" t="s">
        <v>198</v>
      </c>
      <c r="D67" s="23" t="s">
        <v>199</v>
      </c>
      <c r="E67" s="46" t="s">
        <v>200</v>
      </c>
      <c r="F67" s="46" t="s">
        <v>56</v>
      </c>
      <c r="G67" s="25">
        <v>2</v>
      </c>
      <c r="H67" s="25">
        <v>2</v>
      </c>
      <c r="I67" s="25">
        <f>J67*3</f>
        <v>15</v>
      </c>
      <c r="J67" s="121">
        <v>5</v>
      </c>
      <c r="K67" s="26" t="s">
        <v>22</v>
      </c>
      <c r="L67" s="26" t="s">
        <v>23</v>
      </c>
      <c r="M67" s="23"/>
      <c r="N67" s="51"/>
    </row>
    <row r="68" spans="1:14" s="95" customFormat="1" ht="15" customHeight="1" x14ac:dyDescent="0.3">
      <c r="A68" s="94">
        <v>7</v>
      </c>
      <c r="B68" s="54">
        <v>6</v>
      </c>
      <c r="C68" s="53" t="s">
        <v>201</v>
      </c>
      <c r="D68" s="53" t="s">
        <v>202</v>
      </c>
      <c r="E68" s="120" t="s">
        <v>203</v>
      </c>
      <c r="F68" s="120" t="s">
        <v>87</v>
      </c>
      <c r="G68" s="54">
        <v>2</v>
      </c>
      <c r="H68" s="54">
        <v>1</v>
      </c>
      <c r="I68" s="54">
        <f>J68*3</f>
        <v>12</v>
      </c>
      <c r="J68" s="54">
        <v>4</v>
      </c>
      <c r="K68" s="54" t="s">
        <v>22</v>
      </c>
      <c r="L68" s="57" t="s">
        <v>115</v>
      </c>
      <c r="M68" s="55"/>
      <c r="N68" s="76" t="s">
        <v>116</v>
      </c>
    </row>
    <row r="69" spans="1:14" s="97" customFormat="1" ht="15" customHeight="1" x14ac:dyDescent="0.25">
      <c r="A69" s="96"/>
      <c r="B69" s="54">
        <v>6</v>
      </c>
      <c r="C69" s="53" t="s">
        <v>204</v>
      </c>
      <c r="D69" s="53" t="s">
        <v>57</v>
      </c>
      <c r="E69" s="120" t="s">
        <v>205</v>
      </c>
      <c r="F69" s="120" t="s">
        <v>82</v>
      </c>
      <c r="G69" s="54">
        <v>2</v>
      </c>
      <c r="H69" s="54">
        <v>1</v>
      </c>
      <c r="I69" s="54">
        <f>J69*3</f>
        <v>12</v>
      </c>
      <c r="J69" s="54">
        <v>4</v>
      </c>
      <c r="K69" s="54" t="s">
        <v>22</v>
      </c>
      <c r="L69" s="57" t="s">
        <v>115</v>
      </c>
      <c r="M69" s="55"/>
      <c r="N69" s="76" t="s">
        <v>116</v>
      </c>
    </row>
    <row r="70" spans="1:14" ht="15" customHeight="1" x14ac:dyDescent="0.3">
      <c r="A70" s="66">
        <f>G70+H70</f>
        <v>20</v>
      </c>
      <c r="B70" s="66"/>
      <c r="C70" s="67"/>
      <c r="D70" s="67"/>
      <c r="E70" s="65"/>
      <c r="F70" s="65"/>
      <c r="G70" s="68">
        <f>SUM(G67:G68)+G54</f>
        <v>12</v>
      </c>
      <c r="H70" s="68">
        <f>SUM(H67:H68)+H54</f>
        <v>8</v>
      </c>
      <c r="I70" s="68">
        <f>SUM(I67:I68)+I54</f>
        <v>90</v>
      </c>
      <c r="J70" s="68">
        <f>SUM(J67:J68)+J54</f>
        <v>30</v>
      </c>
      <c r="K70" s="69"/>
      <c r="L70" s="69"/>
      <c r="M70" s="67"/>
      <c r="N70" s="67"/>
    </row>
    <row r="71" spans="1:14" ht="15" customHeight="1" x14ac:dyDescent="0.3">
      <c r="B71" s="98"/>
      <c r="C71" s="98"/>
      <c r="D71" s="98"/>
      <c r="E71" s="98"/>
      <c r="F71" s="98"/>
      <c r="G71" s="99">
        <f>+G70+G66+G42+G34+G26+G18</f>
        <v>73</v>
      </c>
      <c r="H71" s="99">
        <f>+H70+H66+H42+H34+H26+H18</f>
        <v>50</v>
      </c>
      <c r="I71" s="99">
        <f>+I70+I66+I42+I34+I26+I18+I57</f>
        <v>1045</v>
      </c>
      <c r="J71" s="99">
        <f>+J70+J66+J42+J34+J26+J18+J57</f>
        <v>210</v>
      </c>
      <c r="L71" s="9"/>
      <c r="M71" s="28"/>
      <c r="N71" s="100"/>
    </row>
    <row r="72" spans="1:14" x14ac:dyDescent="0.3">
      <c r="B72" s="27"/>
      <c r="C72" s="15"/>
      <c r="D72" s="15"/>
      <c r="E72" s="28"/>
      <c r="F72" s="28"/>
      <c r="G72" s="80"/>
      <c r="H72" s="80"/>
      <c r="I72" s="80"/>
      <c r="J72" s="81"/>
      <c r="K72" s="9"/>
      <c r="L72" s="9"/>
      <c r="M72" s="28"/>
      <c r="N72" s="100"/>
    </row>
    <row r="73" spans="1:14" x14ac:dyDescent="0.3">
      <c r="A73" s="9"/>
      <c r="B73" s="9"/>
      <c r="C73" s="84"/>
      <c r="D73" s="84"/>
      <c r="E73" s="28"/>
      <c r="F73" s="10"/>
      <c r="G73" s="126" t="s">
        <v>2</v>
      </c>
      <c r="H73" s="126"/>
      <c r="I73" s="44" t="s">
        <v>3</v>
      </c>
      <c r="J73" s="12"/>
      <c r="K73" s="9"/>
      <c r="L73" s="9"/>
      <c r="M73" s="84"/>
      <c r="N73" s="101"/>
    </row>
    <row r="74" spans="1:14" x14ac:dyDescent="0.3">
      <c r="A74" s="102"/>
      <c r="B74" s="125"/>
      <c r="C74" s="125"/>
      <c r="D74" s="33"/>
      <c r="E74" s="103"/>
      <c r="F74" s="103"/>
      <c r="G74" s="126" t="s">
        <v>4</v>
      </c>
      <c r="H74" s="126"/>
      <c r="I74" s="44" t="s">
        <v>5</v>
      </c>
      <c r="J74" s="44"/>
      <c r="K74" s="103"/>
      <c r="L74" s="103"/>
      <c r="M74" s="104"/>
      <c r="N74" s="105"/>
    </row>
    <row r="75" spans="1:14" x14ac:dyDescent="0.3">
      <c r="A75" s="106"/>
      <c r="B75" s="107" t="s">
        <v>183</v>
      </c>
      <c r="C75" s="108" t="s">
        <v>184</v>
      </c>
      <c r="D75" s="108"/>
      <c r="E75" s="109" t="s">
        <v>9</v>
      </c>
      <c r="F75" s="106" t="s">
        <v>10</v>
      </c>
      <c r="G75" s="110" t="s">
        <v>185</v>
      </c>
      <c r="H75" s="110" t="s">
        <v>186</v>
      </c>
      <c r="I75" s="110" t="s">
        <v>185</v>
      </c>
      <c r="J75" s="110" t="s">
        <v>187</v>
      </c>
      <c r="K75" s="107" t="s">
        <v>188</v>
      </c>
      <c r="L75" s="107" t="s">
        <v>189</v>
      </c>
      <c r="M75" s="111" t="s">
        <v>16</v>
      </c>
      <c r="N75" s="112" t="s">
        <v>17</v>
      </c>
    </row>
    <row r="76" spans="1:14" x14ac:dyDescent="0.3">
      <c r="A76" s="26">
        <v>5</v>
      </c>
      <c r="B76" s="22">
        <v>5</v>
      </c>
      <c r="C76" s="23" t="s">
        <v>76</v>
      </c>
      <c r="D76" s="23" t="s">
        <v>77</v>
      </c>
      <c r="E76" s="24" t="s">
        <v>78</v>
      </c>
      <c r="F76" s="46" t="s">
        <v>36</v>
      </c>
      <c r="G76" s="25">
        <v>2</v>
      </c>
      <c r="H76" s="25">
        <v>2</v>
      </c>
      <c r="I76" s="25">
        <f>J76*3</f>
        <v>15</v>
      </c>
      <c r="J76" s="121">
        <v>5</v>
      </c>
      <c r="K76" s="26" t="s">
        <v>22</v>
      </c>
      <c r="L76" s="26" t="s">
        <v>23</v>
      </c>
      <c r="M76" s="23"/>
      <c r="N76" s="51"/>
    </row>
    <row r="77" spans="1:14" x14ac:dyDescent="0.3">
      <c r="A77" s="26">
        <v>6</v>
      </c>
      <c r="B77" s="22">
        <v>5</v>
      </c>
      <c r="C77" s="113" t="s">
        <v>206</v>
      </c>
      <c r="D77" s="113" t="s">
        <v>207</v>
      </c>
      <c r="E77" s="114" t="s">
        <v>208</v>
      </c>
      <c r="F77" s="46" t="s">
        <v>75</v>
      </c>
      <c r="G77" s="25">
        <v>2</v>
      </c>
      <c r="H77" s="25">
        <v>1</v>
      </c>
      <c r="I77" s="25">
        <f>J77*3</f>
        <v>12</v>
      </c>
      <c r="J77" s="121">
        <v>4</v>
      </c>
      <c r="K77" s="26" t="s">
        <v>22</v>
      </c>
      <c r="L77" s="26" t="s">
        <v>23</v>
      </c>
      <c r="M77" s="23"/>
      <c r="N77" s="51"/>
    </row>
    <row r="78" spans="1:14" x14ac:dyDescent="0.3">
      <c r="A78" s="26">
        <v>7</v>
      </c>
      <c r="B78" s="54">
        <v>5</v>
      </c>
      <c r="C78" s="55" t="s">
        <v>72</v>
      </c>
      <c r="D78" s="55" t="s">
        <v>73</v>
      </c>
      <c r="E78" s="120" t="s">
        <v>74</v>
      </c>
      <c r="F78" s="120" t="s">
        <v>75</v>
      </c>
      <c r="G78" s="56">
        <v>2</v>
      </c>
      <c r="H78" s="56">
        <v>1</v>
      </c>
      <c r="I78" s="56">
        <f>J78*3</f>
        <v>12</v>
      </c>
      <c r="J78" s="56">
        <v>4</v>
      </c>
      <c r="K78" s="57" t="s">
        <v>37</v>
      </c>
      <c r="L78" s="57" t="s">
        <v>115</v>
      </c>
      <c r="M78" s="55"/>
      <c r="N78" s="58" t="s">
        <v>116</v>
      </c>
    </row>
    <row r="79" spans="1:14" x14ac:dyDescent="0.3">
      <c r="A79" s="45"/>
      <c r="B79" s="54">
        <v>5</v>
      </c>
      <c r="C79" s="119" t="s">
        <v>190</v>
      </c>
      <c r="D79" s="119" t="s">
        <v>61</v>
      </c>
      <c r="E79" s="120" t="s">
        <v>191</v>
      </c>
      <c r="F79" s="120" t="s">
        <v>41</v>
      </c>
      <c r="G79" s="56">
        <v>2</v>
      </c>
      <c r="H79" s="56">
        <v>1</v>
      </c>
      <c r="I79" s="56">
        <f>J79*3</f>
        <v>12</v>
      </c>
      <c r="J79" s="56">
        <v>4</v>
      </c>
      <c r="K79" s="57" t="s">
        <v>37</v>
      </c>
      <c r="L79" s="57" t="s">
        <v>115</v>
      </c>
      <c r="M79" s="76"/>
      <c r="N79" s="76" t="s">
        <v>116</v>
      </c>
    </row>
    <row r="80" spans="1:14" x14ac:dyDescent="0.3">
      <c r="A80" s="64">
        <f>G80+H80</f>
        <v>20</v>
      </c>
      <c r="B80" s="66"/>
      <c r="C80" s="67"/>
      <c r="D80" s="67"/>
      <c r="E80" s="65"/>
      <c r="F80" s="65"/>
      <c r="G80" s="68">
        <f>SUM(G76:G78)+G48</f>
        <v>11</v>
      </c>
      <c r="H80" s="68">
        <f>SUM(H76:H78)+H48</f>
        <v>9</v>
      </c>
      <c r="I80" s="68">
        <f>SUM(I76:I78)+I48</f>
        <v>84</v>
      </c>
      <c r="J80" s="68">
        <f>SUM(J76:J78)+J48</f>
        <v>33</v>
      </c>
      <c r="K80" s="69"/>
      <c r="L80" s="69"/>
      <c r="M80" s="67"/>
      <c r="N80" s="67"/>
    </row>
    <row r="81" spans="1:14" x14ac:dyDescent="0.3">
      <c r="A81" s="26">
        <v>6</v>
      </c>
      <c r="B81" s="22">
        <v>6</v>
      </c>
      <c r="C81" s="23" t="s">
        <v>209</v>
      </c>
      <c r="D81" s="23" t="s">
        <v>210</v>
      </c>
      <c r="E81" s="46" t="s">
        <v>211</v>
      </c>
      <c r="F81" s="46" t="s">
        <v>71</v>
      </c>
      <c r="G81" s="25">
        <v>2</v>
      </c>
      <c r="H81" s="25">
        <v>2</v>
      </c>
      <c r="I81" s="25">
        <f>J81*3</f>
        <v>15</v>
      </c>
      <c r="J81" s="121">
        <v>5</v>
      </c>
      <c r="K81" s="26" t="s">
        <v>22</v>
      </c>
      <c r="L81" s="26" t="s">
        <v>23</v>
      </c>
      <c r="M81" s="23"/>
      <c r="N81" s="51"/>
    </row>
    <row r="82" spans="1:14" x14ac:dyDescent="0.3">
      <c r="A82" s="26">
        <v>7</v>
      </c>
      <c r="B82" s="54">
        <v>6</v>
      </c>
      <c r="C82" s="55" t="s">
        <v>204</v>
      </c>
      <c r="D82" s="55" t="s">
        <v>57</v>
      </c>
      <c r="E82" s="55" t="s">
        <v>205</v>
      </c>
      <c r="F82" s="55" t="s">
        <v>82</v>
      </c>
      <c r="G82" s="54">
        <v>2</v>
      </c>
      <c r="H82" s="54">
        <v>1</v>
      </c>
      <c r="I82" s="54">
        <f>J82*3</f>
        <v>12</v>
      </c>
      <c r="J82" s="54">
        <v>4</v>
      </c>
      <c r="K82" s="54" t="s">
        <v>22</v>
      </c>
      <c r="L82" s="57" t="s">
        <v>115</v>
      </c>
      <c r="M82" s="55"/>
      <c r="N82" s="76" t="s">
        <v>116</v>
      </c>
    </row>
    <row r="83" spans="1:14" x14ac:dyDescent="0.3">
      <c r="A83" s="115"/>
      <c r="B83" s="54">
        <v>6</v>
      </c>
      <c r="C83" s="55" t="s">
        <v>212</v>
      </c>
      <c r="D83" s="55" t="s">
        <v>213</v>
      </c>
      <c r="E83" s="55" t="s">
        <v>214</v>
      </c>
      <c r="F83" s="55" t="s">
        <v>71</v>
      </c>
      <c r="G83" s="54">
        <v>2</v>
      </c>
      <c r="H83" s="54">
        <v>1</v>
      </c>
      <c r="I83" s="54">
        <f>J83*3</f>
        <v>12</v>
      </c>
      <c r="J83" s="54">
        <v>4</v>
      </c>
      <c r="K83" s="54" t="s">
        <v>37</v>
      </c>
      <c r="L83" s="57" t="s">
        <v>115</v>
      </c>
      <c r="M83" s="55"/>
      <c r="N83" s="76" t="s">
        <v>116</v>
      </c>
    </row>
    <row r="84" spans="1:14" x14ac:dyDescent="0.3">
      <c r="A84" s="64">
        <f>G84+H84</f>
        <v>20</v>
      </c>
      <c r="B84" s="66"/>
      <c r="C84" s="67"/>
      <c r="D84" s="67"/>
      <c r="E84" s="65"/>
      <c r="F84" s="65"/>
      <c r="G84" s="68">
        <f>SUM(G81:G82)+G54</f>
        <v>12</v>
      </c>
      <c r="H84" s="68">
        <f>SUM(H81:H82)+H54</f>
        <v>8</v>
      </c>
      <c r="I84" s="68">
        <f>SUM(I81:I82)+I54</f>
        <v>90</v>
      </c>
      <c r="J84" s="68">
        <f>SUM(J81:J82)+J54</f>
        <v>30</v>
      </c>
      <c r="K84" s="69"/>
      <c r="L84" s="69"/>
      <c r="M84" s="67"/>
      <c r="N84" s="67"/>
    </row>
    <row r="85" spans="1:14" x14ac:dyDescent="0.3">
      <c r="B85" s="98"/>
      <c r="C85" s="98"/>
      <c r="D85" s="98"/>
      <c r="E85" s="98"/>
      <c r="F85" s="98"/>
      <c r="G85" s="99">
        <f>+G84+G80+G42+G34+G26+G18</f>
        <v>73</v>
      </c>
      <c r="H85" s="99">
        <f>+H84+H80+H42+H34+H26+H18</f>
        <v>50</v>
      </c>
      <c r="I85" s="99">
        <f>+I84+I80+I42+I34+I26+I18+I57</f>
        <v>1045</v>
      </c>
      <c r="J85" s="99">
        <f>+J84+J80+J42+J34+J26+J18+J57</f>
        <v>210</v>
      </c>
      <c r="L85" s="9"/>
      <c r="M85" s="28"/>
      <c r="N85" s="100"/>
    </row>
    <row r="86" spans="1:14" x14ac:dyDescent="0.3">
      <c r="B86" s="27"/>
      <c r="C86" s="15"/>
      <c r="D86" s="15"/>
      <c r="E86" s="28"/>
      <c r="F86" s="28"/>
      <c r="G86" s="80"/>
      <c r="H86" s="80"/>
      <c r="I86" s="80"/>
      <c r="J86" s="81"/>
      <c r="K86" s="9"/>
      <c r="L86" s="9"/>
      <c r="M86" s="82"/>
      <c r="N86" s="83"/>
    </row>
    <row r="87" spans="1:14" x14ac:dyDescent="0.3">
      <c r="J87" s="33" t="s">
        <v>44</v>
      </c>
      <c r="K87" s="3"/>
      <c r="L87" s="33" t="s">
        <v>45</v>
      </c>
    </row>
    <row r="88" spans="1:14" x14ac:dyDescent="0.3">
      <c r="J88" s="33" t="s">
        <v>46</v>
      </c>
      <c r="K88" s="34"/>
      <c r="L88" s="33" t="s">
        <v>47</v>
      </c>
    </row>
    <row r="89" spans="1:14" x14ac:dyDescent="0.3">
      <c r="J89" s="33" t="s">
        <v>48</v>
      </c>
      <c r="K89" s="34"/>
      <c r="L89" s="33" t="s">
        <v>49</v>
      </c>
    </row>
    <row r="90" spans="1:14" x14ac:dyDescent="0.3">
      <c r="J90" s="33" t="s">
        <v>50</v>
      </c>
      <c r="K90" s="34"/>
      <c r="L90" s="33" t="s">
        <v>51</v>
      </c>
    </row>
    <row r="91" spans="1:14" x14ac:dyDescent="0.3">
      <c r="J91" s="33" t="s">
        <v>52</v>
      </c>
      <c r="K91" s="34"/>
      <c r="L91" s="34"/>
    </row>
  </sheetData>
  <mergeCells count="8">
    <mergeCell ref="B74:C74"/>
    <mergeCell ref="G74:H74"/>
    <mergeCell ref="G7:H7"/>
    <mergeCell ref="G8:H8"/>
    <mergeCell ref="G59:H59"/>
    <mergeCell ref="B60:C60"/>
    <mergeCell ref="G60:H60"/>
    <mergeCell ref="G73:H7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4" orientation="landscape" r:id="rId1"/>
  <headerFooter>
    <oddFooter>&amp;R&amp;N / &amp;P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GTPENZUGY A</vt:lpstr>
      <vt:lpstr>'GTPENZUGY A'!Nyomtatási_cím</vt:lpstr>
      <vt:lpstr>'GTPENZUGY 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dcterms:created xsi:type="dcterms:W3CDTF">2015-10-08T11:24:59Z</dcterms:created>
  <dcterms:modified xsi:type="dcterms:W3CDTF">2022-11-13T10:11:25Z</dcterms:modified>
</cp:coreProperties>
</file>