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eptun\Mintatantervek 2019\GTK\Magyar BA-MA\KÉSZ\"/>
    </mc:Choice>
  </mc:AlternateContent>
  <bookViews>
    <workbookView xWindow="0" yWindow="0" windowWidth="20490" windowHeight="8340"/>
  </bookViews>
  <sheets>
    <sheet name="MNVAM19" sheetId="1" r:id="rId1"/>
    <sheet name="Munka3" sheetId="3" r:id="rId2"/>
    <sheet name="Munka2" sheetId="2" r:id="rId3"/>
  </sheets>
  <definedNames>
    <definedName name="_xlnm._FilterDatabase" localSheetId="2" hidden="1">Munka2!$A$1:$J$42</definedName>
  </definedNames>
  <calcPr calcId="162913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3" i="2" s="1"/>
  <c r="B4" i="2" s="1"/>
  <c r="B5" i="2" s="1"/>
  <c r="B6" i="2" s="1"/>
  <c r="B7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/>
  <c r="B23" i="2" s="1"/>
  <c r="B24" i="2" s="1"/>
  <c r="B25" i="2" s="1"/>
  <c r="B26" i="2" s="1"/>
  <c r="B27" i="2"/>
  <c r="B28" i="2"/>
  <c r="B29" i="2" s="1"/>
  <c r="B30" i="2" s="1"/>
  <c r="B31" i="2" s="1"/>
  <c r="B32" i="2"/>
  <c r="B33" i="2" s="1"/>
  <c r="B34" i="2" s="1"/>
  <c r="B35" i="2" s="1"/>
  <c r="B36" i="2" s="1"/>
  <c r="B37" i="2"/>
  <c r="B38" i="2" s="1"/>
  <c r="B39" i="2" s="1"/>
  <c r="B40" i="2" s="1"/>
  <c r="B41" i="2"/>
  <c r="B42" i="2" s="1"/>
  <c r="C3" i="2"/>
  <c r="D3" i="2"/>
  <c r="E3" i="2"/>
  <c r="F3" i="2"/>
  <c r="G3" i="2"/>
  <c r="H3" i="2"/>
  <c r="I3" i="2"/>
  <c r="J3" i="2"/>
  <c r="C4" i="2"/>
  <c r="D4" i="2"/>
  <c r="E4" i="2"/>
  <c r="F4" i="2"/>
  <c r="G4" i="2"/>
  <c r="H4" i="2"/>
  <c r="I4" i="2"/>
  <c r="J4" i="2"/>
  <c r="C5" i="2"/>
  <c r="D5" i="2"/>
  <c r="E5" i="2"/>
  <c r="F5" i="2"/>
  <c r="G5" i="2"/>
  <c r="H5" i="2"/>
  <c r="I5" i="2"/>
  <c r="J5" i="2"/>
  <c r="C6" i="2"/>
  <c r="D6" i="2"/>
  <c r="E6" i="2"/>
  <c r="F6" i="2"/>
  <c r="G6" i="2"/>
  <c r="H6" i="2"/>
  <c r="I6" i="2"/>
  <c r="J6" i="2"/>
  <c r="C7" i="2"/>
  <c r="D7" i="2"/>
  <c r="E7" i="2"/>
  <c r="F7" i="2"/>
  <c r="G7" i="2"/>
  <c r="H7" i="2"/>
  <c r="I7" i="2"/>
  <c r="J7" i="2"/>
  <c r="C8" i="2"/>
  <c r="D8" i="2"/>
  <c r="E8" i="2"/>
  <c r="F8" i="2"/>
  <c r="G8" i="2"/>
  <c r="H8" i="2"/>
  <c r="I8" i="2"/>
  <c r="J8" i="2"/>
  <c r="C9" i="2"/>
  <c r="D9" i="2"/>
  <c r="E9" i="2"/>
  <c r="F9" i="2"/>
  <c r="G9" i="2"/>
  <c r="H9" i="2"/>
  <c r="I9" i="2"/>
  <c r="J9" i="2"/>
  <c r="C10" i="2"/>
  <c r="D10" i="2"/>
  <c r="E10" i="2"/>
  <c r="F10" i="2"/>
  <c r="G10" i="2"/>
  <c r="H10" i="2"/>
  <c r="I10" i="2"/>
  <c r="J10" i="2"/>
  <c r="C11" i="2"/>
  <c r="D11" i="2"/>
  <c r="E11" i="2"/>
  <c r="F11" i="2"/>
  <c r="G11" i="2"/>
  <c r="H11" i="2"/>
  <c r="I11" i="2"/>
  <c r="J11" i="2"/>
  <c r="C12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4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C35" i="2"/>
  <c r="D35" i="2"/>
  <c r="E35" i="2"/>
  <c r="F35" i="2"/>
  <c r="G35" i="2"/>
  <c r="H35" i="2"/>
  <c r="I35" i="2"/>
  <c r="J35" i="2"/>
  <c r="C36" i="2"/>
  <c r="D36" i="2"/>
  <c r="E36" i="2"/>
  <c r="F36" i="2"/>
  <c r="G36" i="2"/>
  <c r="H36" i="2"/>
  <c r="I36" i="2"/>
  <c r="J36" i="2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J2" i="2"/>
  <c r="I2" i="2"/>
  <c r="H2" i="2"/>
  <c r="G2" i="2"/>
  <c r="F2" i="2"/>
  <c r="E2" i="2"/>
  <c r="D2" i="2"/>
  <c r="C2" i="2"/>
  <c r="N41" i="1" l="1"/>
  <c r="X47" i="1" l="1"/>
  <c r="I47" i="1" l="1"/>
  <c r="S47" i="1"/>
  <c r="K47" i="1"/>
  <c r="J47" i="1"/>
  <c r="N47" i="1"/>
  <c r="D47" i="1" l="1"/>
  <c r="W48" i="1"/>
  <c r="R48" i="1"/>
  <c r="M48" i="1"/>
  <c r="H48" i="1"/>
  <c r="U47" i="1"/>
  <c r="T47" i="1"/>
  <c r="P47" i="1"/>
  <c r="O47" i="1"/>
  <c r="X41" i="1"/>
  <c r="U41" i="1"/>
  <c r="T41" i="1"/>
  <c r="S41" i="1"/>
  <c r="P41" i="1"/>
  <c r="O41" i="1"/>
  <c r="K41" i="1"/>
  <c r="J41" i="1"/>
  <c r="I41" i="1"/>
  <c r="F41" i="1"/>
  <c r="E41" i="1"/>
  <c r="X26" i="1"/>
  <c r="U26" i="1"/>
  <c r="T26" i="1"/>
  <c r="N26" i="1"/>
  <c r="K26" i="1"/>
  <c r="J26" i="1"/>
  <c r="I26" i="1"/>
  <c r="F26" i="1"/>
  <c r="E26" i="1"/>
  <c r="F48" i="1" l="1"/>
  <c r="I48" i="1"/>
  <c r="N48" i="1"/>
  <c r="P48" i="1"/>
  <c r="S48" i="1"/>
  <c r="X48" i="1"/>
  <c r="D41" i="1"/>
  <c r="T48" i="1"/>
  <c r="U48" i="1"/>
  <c r="K48" i="1"/>
  <c r="J48" i="1"/>
  <c r="O48" i="1"/>
  <c r="E48" i="1"/>
  <c r="D26" i="1"/>
  <c r="D8" i="1" s="1"/>
  <c r="D9" i="1" l="1"/>
  <c r="D12" i="1" s="1"/>
  <c r="D48" i="1"/>
</calcChain>
</file>

<file path=xl/sharedStrings.xml><?xml version="1.0" encoding="utf-8"?>
<sst xmlns="http://schemas.openxmlformats.org/spreadsheetml/2006/main" count="461" uniqueCount="204">
  <si>
    <t>Nappali tanulmányi rend</t>
  </si>
  <si>
    <t>Tantárgy státusza</t>
  </si>
  <si>
    <t>Megszerzendő kredit</t>
  </si>
  <si>
    <t>Alapozó tárgyak</t>
  </si>
  <si>
    <t>Kötelező szakmai törzstárgyak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</si>
  <si>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</si>
  <si>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</si>
  <si>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</si>
  <si>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</si>
  <si>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</si>
  <si>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</si>
  <si>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</si>
  <si>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</si>
  <si>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Tantárgyfelelős szervezeti egység</t>
  </si>
  <si>
    <t>Tantárgyfelelős</t>
  </si>
  <si>
    <t>órasz</t>
  </si>
  <si>
    <t>számk.</t>
  </si>
  <si>
    <t>kred.</t>
  </si>
  <si>
    <t>ea.</t>
  </si>
  <si>
    <t>gy.</t>
  </si>
  <si>
    <t>Kötelező tárgyak</t>
  </si>
  <si>
    <t>Vidékfejlesztési modul</t>
  </si>
  <si>
    <t>Ökonometria</t>
  </si>
  <si>
    <t>gy5</t>
  </si>
  <si>
    <t>Kövér György</t>
  </si>
  <si>
    <t>Vezetői számvitel</t>
  </si>
  <si>
    <t>k5</t>
  </si>
  <si>
    <t>Wickert Irén</t>
  </si>
  <si>
    <t>Vidékszociológia</t>
  </si>
  <si>
    <t>Molnár Gábor</t>
  </si>
  <si>
    <t>Szabó-Szentgróti Gábor</t>
  </si>
  <si>
    <t>Kutatásmódszertan és prezentációkészítés</t>
  </si>
  <si>
    <t>Szente Viktória</t>
  </si>
  <si>
    <t>Összesen</t>
  </si>
  <si>
    <t>Helyi gazdaság- és vállalkozásfejlesztés</t>
  </si>
  <si>
    <t>Mezei Cecília</t>
  </si>
  <si>
    <t>Borbély Csaba</t>
  </si>
  <si>
    <t>Kőműves Zsolt</t>
  </si>
  <si>
    <t>Gál Zoltán</t>
  </si>
  <si>
    <t>Vidék- és agrárgazdaságtan</t>
  </si>
  <si>
    <t>Csima Ferenc</t>
  </si>
  <si>
    <t>Környezetgazdaságtan és környezetpolitika</t>
  </si>
  <si>
    <t>Nagy Imre</t>
  </si>
  <si>
    <t>Szabó Kinga</t>
  </si>
  <si>
    <t>Csonka Arnold</t>
  </si>
  <si>
    <t>Mezőgazdasági piacok gazdaságtana</t>
  </si>
  <si>
    <t>Uniós és hazai agrárpolitikai programok</t>
  </si>
  <si>
    <t>Üzemgazdaságtan 3</t>
  </si>
  <si>
    <t>Szakdolgozat készítés</t>
  </si>
  <si>
    <t>Szakszeminárium 1.</t>
  </si>
  <si>
    <t>gy</t>
  </si>
  <si>
    <t>Szakszeminárium 2.</t>
  </si>
  <si>
    <t>Szabadon választható tantárgyak (9 kredit)</t>
  </si>
  <si>
    <t>Szakszeminárium 3.</t>
  </si>
  <si>
    <t xml:space="preserve">Vidékbiztonság és közösségfejlesztés </t>
  </si>
  <si>
    <t>Élelmiszerlánc menedzsment</t>
  </si>
  <si>
    <t>Haladó gazdasági és pénzügyi jog</t>
  </si>
  <si>
    <t>Moizs Attila</t>
  </si>
  <si>
    <t>Társadalomtudományi</t>
  </si>
  <si>
    <t>Emberi erőforrás menedzsment 2.</t>
  </si>
  <si>
    <t>Alternatív gazdálkodás (non-food)</t>
  </si>
  <si>
    <t>Regionális innováció gazdaságtana és menedzsmentje</t>
  </si>
  <si>
    <t>Komplex területi tervezés</t>
  </si>
  <si>
    <t>EU Regionális politikája  és vidékfejlesztés</t>
  </si>
  <si>
    <t>Olsovszkyné Némedi Andrea</t>
  </si>
  <si>
    <t>6 hét</t>
  </si>
  <si>
    <t>Szakdolgozatkészítés és gyakorlat</t>
  </si>
  <si>
    <t>Összefüggő szakmai gyakorlat és szakdolgozat készítés</t>
  </si>
  <si>
    <t>Kötelező összesen</t>
  </si>
  <si>
    <t>Alternatív pénzügyek szabadon választható modul</t>
  </si>
  <si>
    <t>Pénzügyi válságok a közgazdaságtanban</t>
  </si>
  <si>
    <t>gyj</t>
  </si>
  <si>
    <t>Varga József</t>
  </si>
  <si>
    <t>Az agárfinanszírozás speciális makrogazdasági tényezői</t>
  </si>
  <si>
    <t>Parádi-Dolgos Anett</t>
  </si>
  <si>
    <t xml:space="preserve">Alternatív pénzügyi rendszerek </t>
  </si>
  <si>
    <t>Sipiczki Zoltán</t>
  </si>
  <si>
    <t>Sustainable development szabadon választható  almodul</t>
  </si>
  <si>
    <t>Energiagazdálkodás és környezeti mutatók módszertana</t>
  </si>
  <si>
    <t>Módszertan Intézet</t>
  </si>
  <si>
    <t>Nagy Mónika Zita</t>
  </si>
  <si>
    <t>Sustainable finance</t>
  </si>
  <si>
    <t>Kerekes Sándor</t>
  </si>
  <si>
    <t>Regional finance / Területi pénzügyek</t>
  </si>
  <si>
    <t>Térségi marketing szabadon választható  almodul</t>
  </si>
  <si>
    <t>Regional and settlement marketing</t>
  </si>
  <si>
    <t>Szigeti Orsolya</t>
  </si>
  <si>
    <t>Rural products (agricultural) marketing</t>
  </si>
  <si>
    <t>Regional destinations marketing</t>
  </si>
  <si>
    <t>Szendrő Katalin</t>
  </si>
  <si>
    <t>k</t>
  </si>
  <si>
    <t>Szabadon választható tárgyak</t>
  </si>
  <si>
    <t>Szakkollégiumi tevékenység</t>
  </si>
  <si>
    <t>Vidék mester szigorlat</t>
  </si>
  <si>
    <t>VIDÉKFEJLESZTÉSI AGRÁRMÉRNÖKI MESTERKÉPZÉSI SZAK</t>
  </si>
  <si>
    <t>3MMAI1ÖKO00017</t>
  </si>
  <si>
    <t>3MSZJ1VSZ00017</t>
  </si>
  <si>
    <t>3MTTU1VID00017</t>
  </si>
  <si>
    <t>3MSZJ1HGP00017</t>
  </si>
  <si>
    <t>3MRTS1HGV00017</t>
  </si>
  <si>
    <t>3MAMT1ALG00017</t>
  </si>
  <si>
    <t>3MRTS1RIG00017</t>
  </si>
  <si>
    <t>3MRTS1KTT00017</t>
  </si>
  <si>
    <t>3MRTS1EUR00017</t>
  </si>
  <si>
    <t>3MAMT1VAG00017</t>
  </si>
  <si>
    <t>3MRTS1KGT00017</t>
  </si>
  <si>
    <t>3MRTS1VBK00017</t>
  </si>
  <si>
    <t>3MAMT1ÉLM00017</t>
  </si>
  <si>
    <t>3MAMT1MPG00017</t>
  </si>
  <si>
    <t>3MAMT1ÜGA30017</t>
  </si>
  <si>
    <t>3MAMT1VSZ00017</t>
  </si>
  <si>
    <t>3MPKG3PVK00017</t>
  </si>
  <si>
    <t>3MPKG3AGF00017</t>
  </si>
  <si>
    <t>3MPKG3APR00017</t>
  </si>
  <si>
    <t>3MRTS3REG00017</t>
  </si>
  <si>
    <t>3MMAR1ÖGY00017</t>
  </si>
  <si>
    <t>3MMÓD3ENG00017</t>
  </si>
  <si>
    <t>3MRTS3SUF00017</t>
  </si>
  <si>
    <t>3MMAR3RSM00017</t>
  </si>
  <si>
    <t>3MMAR3RPM00017</t>
  </si>
  <si>
    <t>3MMAR3RDM00017</t>
  </si>
  <si>
    <t>3MAMT3SZK00017</t>
  </si>
  <si>
    <t>3MMAR1KUT00017</t>
  </si>
  <si>
    <t>Econometrics</t>
  </si>
  <si>
    <t>Managerial Accounting</t>
  </si>
  <si>
    <t>Sociology of Rural Areas</t>
  </si>
  <si>
    <t>Advanced Economic and Finance Law</t>
  </si>
  <si>
    <t>Research Methodology and Presentation Technologies</t>
  </si>
  <si>
    <t>Local economic and enterprise development</t>
  </si>
  <si>
    <t>Alternative and Nonfood Economic Activities in Rural Areas</t>
  </si>
  <si>
    <t>Economics and management of regional innovation</t>
  </si>
  <si>
    <t>Complex regional planning</t>
  </si>
  <si>
    <t>Regional policy and rural development</t>
  </si>
  <si>
    <t>Rural and Agricultural Economics</t>
  </si>
  <si>
    <t>Environmental Economics and Policy</t>
  </si>
  <si>
    <t>Rural Security and Community Development</t>
  </si>
  <si>
    <t>Food Supply Chain Management</t>
  </si>
  <si>
    <t>Economy of Agricultural Markets</t>
  </si>
  <si>
    <t>Agricultural Policies in EU</t>
  </si>
  <si>
    <t>Farm Management 3</t>
  </si>
  <si>
    <t>Professional Final Exam</t>
  </si>
  <si>
    <t>Thesis Seminar 1</t>
  </si>
  <si>
    <t>Thesis Seminar 2</t>
  </si>
  <si>
    <t>Thesis Seminar 3</t>
  </si>
  <si>
    <t>Internship Program</t>
  </si>
  <si>
    <t>Economics of Financial Crises</t>
  </si>
  <si>
    <t>Special Macroeconomic Factors of Agrcicultural Financing</t>
  </si>
  <si>
    <t>Alternatve Finance Systems</t>
  </si>
  <si>
    <t>Energy-Management and Methodology of Enviroment Indicators</t>
  </si>
  <si>
    <t>Regional Finance</t>
  </si>
  <si>
    <t>College for Advanced Studies</t>
  </si>
  <si>
    <t>3MMIT1TEI00017</t>
  </si>
  <si>
    <t>Térinformatika</t>
  </si>
  <si>
    <t>Spatial informatics</t>
  </si>
  <si>
    <t>Barna Róbert</t>
  </si>
  <si>
    <t>Módszertani Intézet</t>
  </si>
  <si>
    <t>Pénzügy és Számvitel Intézet</t>
  </si>
  <si>
    <t>Marketing és Menedzsment Intézet</t>
  </si>
  <si>
    <t>Regionális- és Agrárgazdaságtani Intézet</t>
  </si>
  <si>
    <t>szak</t>
  </si>
  <si>
    <t>modul</t>
  </si>
  <si>
    <t>kurzuskód</t>
  </si>
  <si>
    <t>kurzusnév</t>
  </si>
  <si>
    <t>féléve</t>
  </si>
  <si>
    <t>óraszáma (EA)</t>
  </si>
  <si>
    <t>óraszáma(sz)</t>
  </si>
  <si>
    <t>kreditértéke</t>
  </si>
  <si>
    <t>tf oktatója</t>
  </si>
  <si>
    <t>intézete</t>
  </si>
  <si>
    <t>3MNVAM18</t>
  </si>
  <si>
    <t>Összeg / kreditértéke</t>
  </si>
  <si>
    <t>Sorcímkék</t>
  </si>
  <si>
    <t>Végösszeg</t>
  </si>
  <si>
    <t>MNVAM18</t>
  </si>
  <si>
    <t>Élelmiszer lánc menedzsment</t>
  </si>
  <si>
    <t>Hazai és uniós agrárpolitika</t>
  </si>
  <si>
    <t>sz</t>
  </si>
  <si>
    <t>GTK</t>
  </si>
  <si>
    <t>Bánkuti Gyöngyi</t>
  </si>
  <si>
    <t>Az agrárfinanszírozás speciális makrogazdasági tényezői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</si>
  <si>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</si>
  <si>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</si>
  <si>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</si>
  <si>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</si>
  <si>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</si>
  <si>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</si>
  <si>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3MNVAM19</t>
  </si>
  <si>
    <t>Érvényes: 2019. szeptembertől</t>
  </si>
  <si>
    <t>3MMOD1SS100019</t>
  </si>
  <si>
    <t>3MMOD1SS200019</t>
  </si>
  <si>
    <t>3MGTK1SS300019</t>
  </si>
  <si>
    <t>Szakszeminárium 1. Forráskezelés és -feldolgozási ismeretek</t>
  </si>
  <si>
    <t>Szakszeminárium 2. Tudományos dolgozatok készítése</t>
  </si>
  <si>
    <t>Választott konzulens</t>
  </si>
  <si>
    <t>Szervezetfejlesztés (EEM2)</t>
  </si>
  <si>
    <t>Organization development</t>
  </si>
  <si>
    <t>Tóth Katalin</t>
  </si>
  <si>
    <t>3MVAM3NK100019</t>
  </si>
  <si>
    <t>3MVAM3NK200019</t>
  </si>
  <si>
    <t>3MVAM3NK300019</t>
  </si>
  <si>
    <t>3MSZT1SZF20019</t>
  </si>
  <si>
    <t>3MRTS1UHA00019</t>
  </si>
  <si>
    <t>Külföldön teljesített kurzus 2.</t>
  </si>
  <si>
    <t>Külföldön teljesített kurzus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</si>
</sst>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left" vertical="center"/>
    </xf>
    <xf numFmtId="1" fontId="6" fillId="3" borderId="7" xfId="0" applyNumberFormat="1" applyFont="1" applyFill="1" applyBorder="1" applyAlignment="1">
      <alignment horizontal="center" vertical="center" shrinkToFit="1"/>
    </xf>
    <xf numFmtId="0" fontId="6" fillId="0" borderId="0" xfId="0" applyFo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0" xfId="0" applyFont="1" applyFill="1"/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Fill="1" applyBorder="1"/>
    <xf numFmtId="0" fontId="2" fillId="0" borderId="3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35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29" xfId="0" applyFont="1" applyFill="1" applyBorder="1"/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0" xfId="0" applyFont="1" applyFill="1"/>
    <xf numFmtId="0" fontId="6" fillId="3" borderId="2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2" fillId="0" borderId="5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1" fontId="2" fillId="0" borderId="47" xfId="0" applyNumberFormat="1" applyFont="1" applyBorder="1" applyAlignment="1">
      <alignment horizontal="center" vertical="center" shrinkToFit="1"/>
    </xf>
    <xf numFmtId="0" fontId="8" fillId="0" borderId="0" xfId="0" applyFont="1" applyFill="1" applyBorder="1"/>
    <xf numFmtId="0" fontId="2" fillId="0" borderId="60" xfId="0" applyFont="1" applyBorder="1" applyAlignment="1">
      <alignment horizontal="center"/>
    </xf>
    <xf numFmtId="0" fontId="11" fillId="0" borderId="0" xfId="0" applyFont="1" applyFill="1"/>
    <xf numFmtId="0" fontId="12" fillId="0" borderId="3" xfId="0" applyFont="1" applyFill="1" applyBorder="1" applyAlignment="1">
      <alignment horizontal="left" vertical="center" shrinkToFit="1"/>
    </xf>
    <xf numFmtId="0" fontId="12" fillId="0" borderId="49" xfId="0" applyFont="1" applyFill="1" applyBorder="1"/>
    <xf numFmtId="49" fontId="12" fillId="0" borderId="3" xfId="0" applyNumberFormat="1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shrinkToFit="1"/>
    </xf>
    <xf numFmtId="0" fontId="12" fillId="0" borderId="0" xfId="0" applyFont="1" applyBorder="1"/>
    <xf numFmtId="49" fontId="12" fillId="0" borderId="5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left" vertical="center" shrinkToFit="1"/>
    </xf>
    <xf numFmtId="0" fontId="12" fillId="0" borderId="51" xfId="0" applyFont="1" applyBorder="1"/>
    <xf numFmtId="49" fontId="12" fillId="0" borderId="46" xfId="0" applyNumberFormat="1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0" xfId="0" applyFont="1"/>
    <xf numFmtId="49" fontId="12" fillId="0" borderId="5" xfId="0" applyNumberFormat="1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1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4" fillId="0" borderId="0" xfId="0" applyFont="1"/>
    <xf numFmtId="0" fontId="12" fillId="0" borderId="9" xfId="0" applyFont="1" applyBorder="1" applyAlignment="1">
      <alignment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12" fillId="0" borderId="59" xfId="0" applyFont="1" applyFill="1" applyBorder="1" applyAlignment="1">
      <alignment vertical="center"/>
    </xf>
    <xf numFmtId="49" fontId="12" fillId="0" borderId="46" xfId="0" applyNumberFormat="1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left"/>
    </xf>
    <xf numFmtId="0" fontId="2" fillId="0" borderId="61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/>
    <xf numFmtId="0" fontId="2" fillId="5" borderId="47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 shrinkToFit="1"/>
    </xf>
    <xf numFmtId="0" fontId="2" fillId="0" borderId="50" xfId="0" applyFont="1" applyFill="1" applyBorder="1" applyAlignment="1">
      <alignment horizontal="left" vertical="center" shrinkToFit="1"/>
    </xf>
    <xf numFmtId="0" fontId="2" fillId="5" borderId="0" xfId="0" applyFont="1" applyFill="1"/>
    <xf numFmtId="0" fontId="2" fillId="0" borderId="21" xfId="0" applyFont="1" applyFill="1" applyBorder="1" applyAlignment="1">
      <alignment vertical="center" shrinkToFit="1"/>
    </xf>
    <xf numFmtId="0" fontId="2" fillId="0" borderId="5" xfId="0" applyFont="1" applyBorder="1"/>
    <xf numFmtId="0" fontId="12" fillId="0" borderId="14" xfId="0" applyFont="1" applyFill="1" applyBorder="1" applyAlignment="1">
      <alignment horizontal="center"/>
    </xf>
    <xf numFmtId="0" fontId="12" fillId="0" borderId="8" xfId="0" applyFont="1" applyBorder="1" applyAlignment="1">
      <alignment vertical="center" shrinkToFit="1"/>
    </xf>
    <xf numFmtId="0" fontId="15" fillId="5" borderId="18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left" vertical="center" shrinkToFit="1"/>
    </xf>
    <xf numFmtId="0" fontId="15" fillId="5" borderId="59" xfId="0" applyFont="1" applyFill="1" applyBorder="1"/>
    <xf numFmtId="0" fontId="15" fillId="5" borderId="54" xfId="0" applyFont="1" applyFill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5" fillId="5" borderId="46" xfId="0" applyFont="1" applyFill="1" applyBorder="1"/>
    <xf numFmtId="0" fontId="15" fillId="5" borderId="46" xfId="0" applyFont="1" applyFill="1" applyBorder="1" applyAlignment="1">
      <alignment horizontal="left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45" xfId="0" applyNumberFormat="1" applyFont="1" applyBorder="1" applyAlignment="1">
      <alignment horizontal="center" vertical="center" shrinkToFit="1"/>
    </xf>
    <xf numFmtId="49" fontId="12" fillId="0" borderId="45" xfId="0" applyNumberFormat="1" applyFont="1" applyFill="1" applyBorder="1" applyAlignment="1">
      <alignment horizontal="center" vertical="center" shrinkToFit="1"/>
    </xf>
    <xf numFmtId="0" fontId="15" fillId="5" borderId="64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5" borderId="55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center" vertical="center" shrinkToFit="1"/>
    </xf>
    <xf numFmtId="1" fontId="6" fillId="0" borderId="59" xfId="0" applyNumberFormat="1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/>
    </xf>
    <xf numFmtId="0" fontId="2" fillId="0" borderId="54" xfId="0" applyFont="1" applyFill="1" applyBorder="1"/>
    <xf numFmtId="0" fontId="2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55" xfId="0" applyFont="1" applyFill="1" applyBorder="1"/>
    <xf numFmtId="0" fontId="2" fillId="0" borderId="1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9" fillId="0" borderId="6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26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43" xfId="0" applyFont="1" applyFill="1" applyBorder="1"/>
    <xf numFmtId="0" fontId="2" fillId="0" borderId="1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left"/>
    </xf>
    <xf numFmtId="0" fontId="6" fillId="0" borderId="21" xfId="0" applyFont="1" applyFill="1" applyBorder="1"/>
    <xf numFmtId="0" fontId="6" fillId="0" borderId="5" xfId="0" applyFont="1" applyFill="1" applyBorder="1"/>
    <xf numFmtId="0" fontId="6" fillId="3" borderId="2" xfId="0" applyFont="1" applyFill="1" applyBorder="1"/>
    <xf numFmtId="0" fontId="6" fillId="0" borderId="5" xfId="0" applyFont="1" applyFill="1" applyBorder="1" applyAlignment="1">
      <alignment shrinkToFit="1"/>
    </xf>
    <xf numFmtId="0" fontId="6" fillId="0" borderId="47" xfId="0" applyFont="1" applyFill="1" applyBorder="1"/>
    <xf numFmtId="0" fontId="6" fillId="3" borderId="7" xfId="0" applyFont="1" applyFill="1" applyBorder="1"/>
    <xf numFmtId="0" fontId="6" fillId="6" borderId="7" xfId="0" applyFont="1" applyFill="1" applyBorder="1"/>
    <xf numFmtId="0" fontId="13" fillId="0" borderId="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6" fillId="5" borderId="46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8" borderId="56" xfId="0" applyFont="1" applyFill="1" applyBorder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Fill="1" applyBorder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3" fillId="5" borderId="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56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5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21" xfId="0" applyFont="1" applyFill="1" applyBorder="1"/>
    <xf numFmtId="0" fontId="18" fillId="0" borderId="1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/>
    </xf>
    <xf numFmtId="0" fontId="6" fillId="0" borderId="4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6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9" borderId="70" xfId="0" applyFont="1" applyFill="1" applyBorder="1" applyAlignment="1">
      <alignment horizontal="center" vertical="center"/>
    </xf>
    <xf numFmtId="0" fontId="2" fillId="9" borderId="49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61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9" borderId="50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center" vertical="center"/>
    </xf>
    <xf numFmtId="0" fontId="2" fillId="9" borderId="5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0" fillId="7" borderId="50" xfId="0" applyFont="1" applyFill="1" applyBorder="1" applyAlignment="1">
      <alignment horizontal="center" vertical="center"/>
    </xf>
    <xf numFmtId="0" fontId="10" fillId="7" borderId="51" xfId="0" applyFont="1" applyFill="1" applyBorder="1" applyAlignment="1">
      <alignment horizontal="center" vertical="center"/>
    </xf>
    <xf numFmtId="0" fontId="10" fillId="7" borderId="47" xfId="0" applyFont="1" applyFill="1" applyBorder="1" applyAlignment="1">
      <alignment horizontal="center" vertical="center"/>
    </xf>
    <xf numFmtId="0" fontId="10" fillId="7" borderId="40" xfId="0" applyFont="1" applyFill="1" applyBorder="1" applyAlignment="1">
      <alignment horizontal="center" vertical="center"/>
    </xf>
    <xf numFmtId="0" fontId="10" fillId="7" borderId="57" xfId="0" applyFont="1" applyFill="1" applyBorder="1" applyAlignment="1">
      <alignment horizontal="center" vertical="center"/>
    </xf>
    <xf numFmtId="0" fontId="10" fillId="7" borderId="69" xfId="0" applyFont="1" applyFill="1" applyBorder="1" applyAlignment="1">
      <alignment horizontal="center" vertical="center"/>
    </xf>
    <xf numFmtId="0" fontId="10" fillId="7" borderId="62" xfId="0" applyFont="1" applyFill="1" applyBorder="1" applyAlignment="1">
      <alignment horizontal="center" vertical="center"/>
    </xf>
    <xf numFmtId="0" fontId="10" fillId="7" borderId="63" xfId="0" applyFont="1" applyFill="1" applyBorder="1" applyAlignment="1">
      <alignment horizontal="center" vertical="center"/>
    </xf>
    <xf numFmtId="0" fontId="10" fillId="7" borderId="6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 vertical="center"/>
    </xf>
    <xf numFmtId="0" fontId="3" fillId="7" borderId="6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vacs.bernadett" refreshedDate="43399.788419791665" createdVersion="3" refreshedVersion="3" minRefreshableVersion="3" recordCount="45">
  <cacheSource type="worksheet">
    <worksheetSource ref="A1:J42" sheet="Munka2"/>
  </cacheSource>
  <cacheFields count="10">
    <cacheField name="szak" numFmtId="0">
      <sharedItems/>
    </cacheField>
    <cacheField name="modul" numFmtId="0">
      <sharedItems containsMixedTypes="1" containsNumber="1" containsInteger="1" minValue="0" maxValue="0"/>
    </cacheField>
    <cacheField name="kurzuskód" numFmtId="0">
      <sharedItems containsMixedTypes="1" containsNumber="1" containsInteger="1" minValue="0" maxValue="0"/>
    </cacheField>
    <cacheField name="kurzusnév" numFmtId="0">
      <sharedItems containsMixedTypes="1" containsNumber="1" containsInteger="1" minValue="0" maxValue="0" count="37">
        <s v="Ökonometria"/>
        <s v="Vezetői számvitel"/>
        <s v="Vidékszociológia"/>
        <s v="Emberi erőforrás menedzsment 2."/>
        <s v="Haladó gazdasági és pénzügyi jog"/>
        <s v="Kutatásmódszertan és prezentációkészítés"/>
        <s v="Összesen"/>
        <n v="0"/>
        <s v="Helyi gazdaság- és vállalkozásfejlesztés"/>
        <s v="Alternatív gazdálkodás (non-food)"/>
        <s v="Regionális innováció gazdaságtana és menedzsmentje"/>
        <s v="Komplex területi tervezés"/>
        <s v="EU Regionális politikája  és vidékfejlesztés"/>
        <s v="Vidék- és agrárgazdaságtan"/>
        <s v="Környezetgazdaságtan és környezetpolitika"/>
        <s v="Vidékbiztonság és közösségfejlesztés "/>
        <s v="Élelmiszerlánc menedzsment"/>
        <s v="Mezőgazdasági piacok gazdaságtana"/>
        <s v="Uniós és hazai agrárpolitikai programok"/>
        <s v="Üzemgazdaságtan 3"/>
        <s v="Vidék mester szigorlat"/>
        <s v="Szakszeminárium 1."/>
        <s v="Szakszeminárium 2."/>
        <s v="Szakszeminárium 3."/>
        <s v="Összefüggő szakmai gyakorlat és szakdolgozat készítés"/>
        <s v="Kötelező összesen"/>
        <s v="Pénzügyi válságok a közgazdaságtanban"/>
        <s v="Az agárfinanszírozás speciális makrogazdasági tényezői"/>
        <s v="Alternatív pénzügyi rendszerek "/>
        <s v="Energiagazdálkodás és környezeti mutatók módszertana"/>
        <s v="Sustainable finance"/>
        <s v="Regional finance / Területi pénzügyek"/>
        <s v="Térinformatika"/>
        <s v="Regional and settlement marketing"/>
        <s v="Rural products (agricultural) marketing"/>
        <s v="Regional destinations marketing"/>
        <s v="Szakkollégiumi tevékenység"/>
      </sharedItems>
    </cacheField>
    <cacheField name="féléve" numFmtId="0">
      <sharedItems containsSemiMixedTypes="0" containsString="0" containsNumber="1" containsInteger="1" minValue="1" maxValue="4"/>
    </cacheField>
    <cacheField name="óraszáma (EA)" numFmtId="0">
      <sharedItems containsMixedTypes="1" containsNumber="1" containsInteger="1" minValue="0" maxValue="40"/>
    </cacheField>
    <cacheField name="óraszáma(sz)" numFmtId="0">
      <sharedItems containsSemiMixedTypes="0" containsString="0" containsNumber="1" containsInteger="1" minValue="0" maxValue="26"/>
    </cacheField>
    <cacheField name="kreditértéke" numFmtId="0">
      <sharedItems containsSemiMixedTypes="0" containsString="0" containsNumber="1" containsInteger="1" minValue="0" maxValue="111"/>
    </cacheField>
    <cacheField name="tf oktatója" numFmtId="0">
      <sharedItems containsMixedTypes="1" containsNumber="1" containsInteger="1" minValue="0" maxValue="0" count="24">
        <s v="Kövér György"/>
        <s v="Wickert Irén"/>
        <s v="Molnár Gábor"/>
        <s v="Szabó-Szentgróti Gábor"/>
        <s v="Moizs Attila"/>
        <s v="Szente Viktória"/>
        <n v="0"/>
        <s v="Mezei Cecília"/>
        <s v="Kőműves Zsolt"/>
        <s v="Gál Zoltán"/>
        <s v="Szabó Kinga"/>
        <s v="Csima Ferenc"/>
        <s v="Nagy Imre"/>
        <s v="Csonka Arnold"/>
        <s v="Borbély Csaba"/>
        <s v="Olsovszkyné Némedi Andrea"/>
        <s v="Varga József"/>
        <s v="Parádi-Dolgos Anett"/>
        <s v="Sipiczki Zoltán"/>
        <s v="Nagy Mónika Zita"/>
        <s v="Kerekes Sándor"/>
        <s v="Barna Róbert"/>
        <s v="Szigeti Orsolya"/>
        <s v="Szendrő Katalin"/>
      </sharedItems>
    </cacheField>
    <cacheField name="intézete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3MNVAM18"/>
    <s v="Vidékfejlesztési modul"/>
    <s v="3MMAI1ÖKO00017"/>
    <x v="0"/>
    <n v="2"/>
    <n v="0"/>
    <n v="4"/>
    <n v="5"/>
    <x v="0"/>
    <s v="Módszertani Intézet"/>
  </r>
  <r>
    <s v="3MNVAM19"/>
    <s v="Vidékfejlesztési modul"/>
    <s v="3MSZJ1VSZ00017"/>
    <x v="1"/>
    <n v="2"/>
    <n v="2"/>
    <n v="2"/>
    <n v="5"/>
    <x v="1"/>
    <s v="Pénzügy és Számvitel Intézet"/>
  </r>
  <r>
    <s v="3MNVAM20"/>
    <s v="Vidékfejlesztési modul"/>
    <s v="3MTTU1VID00017"/>
    <x v="2"/>
    <n v="2"/>
    <n v="3"/>
    <n v="0"/>
    <n v="4"/>
    <x v="2"/>
    <s v="Társadalomtudományi"/>
  </r>
  <r>
    <s v="3MNVAM21"/>
    <s v="Vidékfejlesztési modul"/>
    <s v="3MSZT1EEM20017"/>
    <x v="3"/>
    <n v="2"/>
    <n v="1"/>
    <n v="2"/>
    <n v="4"/>
    <x v="3"/>
    <s v="Marketing és Menedzsment Intézet"/>
  </r>
  <r>
    <s v="3MNVAM22"/>
    <s v="Vidékfejlesztési modul"/>
    <s v="3MSZJ1HGP00017"/>
    <x v="4"/>
    <n v="2"/>
    <n v="1"/>
    <n v="2"/>
    <n v="4"/>
    <x v="4"/>
    <s v="Pénzügy és Számvitel Intézet"/>
  </r>
  <r>
    <s v="3MNVAM23"/>
    <s v="Vidékfejlesztési modul"/>
    <s v="3MMAR1KUT00017"/>
    <x v="5"/>
    <n v="2"/>
    <n v="0"/>
    <n v="4"/>
    <n v="4"/>
    <x v="5"/>
    <s v="Marketing és Menedzsment Intézet"/>
  </r>
  <r>
    <s v="3MNVAM24"/>
    <n v="0"/>
    <n v="0"/>
    <x v="6"/>
    <n v="1"/>
    <n v="7"/>
    <n v="14"/>
    <n v="26"/>
    <x v="6"/>
    <n v="0"/>
  </r>
  <r>
    <s v="3MNVAM25"/>
    <s v="Kötelező szakmai törzstárgyak"/>
    <s v="Kötelező szakmai törzstárgyak"/>
    <x v="7"/>
    <n v="4"/>
    <n v="0"/>
    <n v="0"/>
    <n v="0"/>
    <x v="6"/>
    <n v="0"/>
  </r>
  <r>
    <s v="3MNVAM26"/>
    <s v="Kötelező szakmai törzstárgyak"/>
    <s v="3MRTS1HGV00017"/>
    <x v="8"/>
    <n v="3"/>
    <n v="4"/>
    <n v="0"/>
    <n v="5"/>
    <x v="7"/>
    <s v="Regionális- és Agrárgazdaságtani Intézet"/>
  </r>
  <r>
    <s v="3MNVAM27"/>
    <s v="Kötelező szakmai törzstárgyak"/>
    <s v="3MAMT1ALG00017"/>
    <x v="9"/>
    <n v="1"/>
    <n v="2"/>
    <n v="1"/>
    <n v="4"/>
    <x v="8"/>
    <s v="Marketing és Menedzsment Intézet"/>
  </r>
  <r>
    <s v="3MNVAM28"/>
    <s v="Kötelező szakmai törzstárgyak"/>
    <s v="3MRTS1RIG00017"/>
    <x v="10"/>
    <n v="4"/>
    <n v="4"/>
    <n v="0"/>
    <n v="5"/>
    <x v="9"/>
    <s v="Regionális- és Agrárgazdaságtani Intézet"/>
  </r>
  <r>
    <s v="3MNVAM29"/>
    <s v="Kötelező szakmai törzstárgyak"/>
    <s v="3MRTS1KTT00017"/>
    <x v="11"/>
    <n v="3"/>
    <n v="4"/>
    <n v="0"/>
    <n v="5"/>
    <x v="7"/>
    <s v="Regionális- és Agrárgazdaságtani Intézet"/>
  </r>
  <r>
    <s v="3MNVAM30"/>
    <s v="Kötelező szakmai törzstárgyak"/>
    <s v="3MRTS1EUR00017"/>
    <x v="12"/>
    <n v="3"/>
    <n v="4"/>
    <n v="0"/>
    <n v="5"/>
    <x v="10"/>
    <s v="Regionális- és Agrárgazdaságtani Intézet"/>
  </r>
  <r>
    <s v="3MNVAM31"/>
    <s v="Kötelező szakmai törzstárgyak"/>
    <s v="3MAMT1VAG00017"/>
    <x v="13"/>
    <n v="4"/>
    <n v="2"/>
    <n v="2"/>
    <n v="5"/>
    <x v="11"/>
    <s v="Regionális- és Agrárgazdaságtani Intézet"/>
  </r>
  <r>
    <s v="3MNVAM32"/>
    <s v="Kötelező szakmai törzstárgyak"/>
    <s v="3MRTS1KGT00017"/>
    <x v="14"/>
    <n v="3"/>
    <n v="2"/>
    <n v="2"/>
    <n v="5"/>
    <x v="12"/>
    <s v="Regionális- és Agrárgazdaságtani Intézet"/>
  </r>
  <r>
    <s v="3MNVAM33"/>
    <s v="Kötelező szakmai törzstárgyak"/>
    <s v="3MRTS1VBK00017"/>
    <x v="15"/>
    <n v="1"/>
    <n v="3"/>
    <n v="0"/>
    <n v="4"/>
    <x v="10"/>
    <s v="Regionális- és Agrárgazdaságtani Intézet"/>
  </r>
  <r>
    <s v="3MNVAM34"/>
    <s v="Kötelező szakmai törzstárgyak"/>
    <s v="3MAMT1ÉLM00017"/>
    <x v="16"/>
    <n v="1"/>
    <n v="1"/>
    <n v="2"/>
    <n v="4"/>
    <x v="13"/>
    <s v="Regionális- és Agrárgazdaságtani Intézet"/>
  </r>
  <r>
    <s v="3MNVAM35"/>
    <s v="Kötelező szakmai törzstárgyak"/>
    <s v="3MAMT1MPG00017"/>
    <x v="17"/>
    <n v="1"/>
    <n v="3"/>
    <n v="0"/>
    <n v="4"/>
    <x v="11"/>
    <s v="Regionális- és Agrárgazdaságtani Intézet"/>
  </r>
  <r>
    <s v="3MNVAM36"/>
    <s v="Kötelező szakmai törzstárgyak"/>
    <s v="3MRTS1UHA00017"/>
    <x v="18"/>
    <n v="4"/>
    <n v="2"/>
    <n v="2"/>
    <n v="5"/>
    <x v="10"/>
    <s v="Regionális- és Agrárgazdaságtani Intézet"/>
  </r>
  <r>
    <s v="3MNVAM37"/>
    <s v="Kötelező szakmai törzstárgyak"/>
    <s v="3MAMT1ÜGA30017"/>
    <x v="19"/>
    <n v="4"/>
    <n v="2"/>
    <n v="1"/>
    <n v="4"/>
    <x v="14"/>
    <s v="Regionális- és Agrárgazdaságtani Intézet"/>
  </r>
  <r>
    <s v="3MNVAM38"/>
    <s v="Kötelező szakmai törzstárgyak"/>
    <s v="3MAMT1VSZ00017"/>
    <x v="20"/>
    <n v="3"/>
    <n v="0"/>
    <n v="0"/>
    <n v="0"/>
    <x v="14"/>
    <s v="Regionális- és Agrárgazdaságtani Intézet"/>
  </r>
  <r>
    <s v="3MNVAM39"/>
    <n v="0"/>
    <n v="0"/>
    <x v="6"/>
    <n v="1"/>
    <n v="33"/>
    <n v="10"/>
    <n v="55"/>
    <x v="6"/>
    <n v="0"/>
  </r>
  <r>
    <s v="3MNVAM40"/>
    <s v="Szakdolgozat készítés"/>
    <s v="Szakdolgozat készítés"/>
    <x v="7"/>
    <n v="4"/>
    <n v="0"/>
    <n v="0"/>
    <n v="0"/>
    <x v="6"/>
    <n v="0"/>
  </r>
  <r>
    <s v="3MNVAM41"/>
    <s v="Szakdolgozat készítés"/>
    <s v="3MAMT1SZE10017"/>
    <x v="21"/>
    <n v="2"/>
    <n v="0"/>
    <n v="2"/>
    <n v="10"/>
    <x v="14"/>
    <s v="Regionális- és Agrárgazdaságtani Intézet"/>
  </r>
  <r>
    <s v="3MNVAM42"/>
    <s v="Szakdolgozat készítés"/>
    <s v="3MAMT1SZE20017"/>
    <x v="22"/>
    <n v="3"/>
    <n v="0"/>
    <n v="0"/>
    <n v="10"/>
    <x v="14"/>
    <s v="Regionális- és Agrárgazdaságtani Intézet"/>
  </r>
  <r>
    <s v="3MNVAM43"/>
    <s v="Szakdolgozat készítés"/>
    <s v="3MAMT1SZE30017"/>
    <x v="23"/>
    <n v="4"/>
    <n v="0"/>
    <n v="0"/>
    <n v="3"/>
    <x v="14"/>
    <s v="Regionális- és Agrárgazdaságtani Intézet"/>
  </r>
  <r>
    <s v="3MNVAM44"/>
    <s v="Szakdolgozat készítés"/>
    <s v="3MMAR1ÖGY00017"/>
    <x v="24"/>
    <n v="4"/>
    <e v="#VALUE!"/>
    <n v="0"/>
    <n v="7"/>
    <x v="15"/>
    <s v="Marketing és Menedzsment Intézet"/>
  </r>
  <r>
    <s v="3MNVAM45"/>
    <n v="0"/>
    <n v="0"/>
    <x v="6"/>
    <n v="1"/>
    <n v="0"/>
    <n v="2"/>
    <n v="30"/>
    <x v="6"/>
    <n v="0"/>
  </r>
  <r>
    <s v="3MNVAM46"/>
    <n v="0"/>
    <n v="0"/>
    <x v="25"/>
    <n v="1"/>
    <n v="40"/>
    <n v="26"/>
    <n v="111"/>
    <x v="6"/>
    <n v="0"/>
  </r>
  <r>
    <s v="3MNVAM47"/>
    <s v="Szabadon választható tantárgyak (9 kredit)"/>
    <s v="Szabadon választható tantárgyak (9 kredit)"/>
    <x v="7"/>
    <n v="4"/>
    <n v="0"/>
    <n v="0"/>
    <n v="0"/>
    <x v="6"/>
    <n v="0"/>
  </r>
  <r>
    <s v="3MNVAM48"/>
    <s v="Alternatív pénzügyek szabadon választható modul"/>
    <s v="Alternatív pénzügyek szabadon választható modul"/>
    <x v="7"/>
    <n v="4"/>
    <n v="0"/>
    <n v="0"/>
    <n v="0"/>
    <x v="6"/>
    <n v="0"/>
  </r>
  <r>
    <s v="3MNVAM49"/>
    <s v="Alternatív pénzügyek szabadon választható modul"/>
    <s v="3MPKG3PVK00017"/>
    <x v="26"/>
    <n v="4"/>
    <n v="0"/>
    <n v="3"/>
    <n v="4"/>
    <x v="16"/>
    <s v="Pénzügy és Számvitel Intézet"/>
  </r>
  <r>
    <s v="3MNVAM50"/>
    <s v="Alternatív pénzügyek szabadon választható modul"/>
    <s v="3MPKG3AGF00017"/>
    <x v="27"/>
    <n v="4"/>
    <n v="0"/>
    <n v="3"/>
    <n v="4"/>
    <x v="17"/>
    <s v="Pénzügy és Számvitel Intézet"/>
  </r>
  <r>
    <s v="3MNVAM51"/>
    <s v="Alternatív pénzügyek szabadon választható modul"/>
    <s v="3MPKG3APR00017"/>
    <x v="28"/>
    <n v="3"/>
    <n v="0"/>
    <n v="3"/>
    <n v="4"/>
    <x v="18"/>
    <s v="Pénzügy és Számvitel Intézet"/>
  </r>
  <r>
    <s v="3MNVAM52"/>
    <s v="Sustainable development szabadon választható  almodul"/>
    <s v="Sustainable development szabadon választható  almodul"/>
    <x v="7"/>
    <n v="4"/>
    <n v="0"/>
    <n v="0"/>
    <n v="0"/>
    <x v="6"/>
    <n v="0"/>
  </r>
  <r>
    <s v="3MNVAM53"/>
    <s v="Sustainable development szabadon választható  almodul"/>
    <s v="3MMÓD3ENG00017"/>
    <x v="29"/>
    <n v="2"/>
    <n v="0"/>
    <n v="3"/>
    <n v="4"/>
    <x v="19"/>
    <s v="Módszertan Intézet"/>
  </r>
  <r>
    <s v="3MNVAM54"/>
    <s v="Sustainable development szabadon választható  almodul"/>
    <s v="3MRTS3SUF00017"/>
    <x v="30"/>
    <n v="4"/>
    <n v="0"/>
    <n v="3"/>
    <n v="4"/>
    <x v="20"/>
    <s v="Regionális- és Agrárgazdaságtani Intézet"/>
  </r>
  <r>
    <s v="3MNVAM55"/>
    <s v="Sustainable development szabadon választható  almodul"/>
    <s v="3MRTS3REG00017"/>
    <x v="31"/>
    <n v="4"/>
    <n v="0"/>
    <n v="3"/>
    <n v="4"/>
    <x v="9"/>
    <s v="Regionális- és Agrárgazdaságtani Intézet"/>
  </r>
  <r>
    <s v="3MNVAM56"/>
    <s v="Sustainable development szabadon választható  almodul"/>
    <s v="3MMIT1TEI00017"/>
    <x v="32"/>
    <n v="1"/>
    <n v="0"/>
    <n v="4"/>
    <n v="5"/>
    <x v="21"/>
    <s v="Módszertan Intézet"/>
  </r>
  <r>
    <s v="3MNVAM57"/>
    <s v="Térségi marketing szabadon választható  almodul"/>
    <s v="Térségi marketing szabadon választható  almodul"/>
    <x v="7"/>
    <n v="4"/>
    <n v="0"/>
    <n v="0"/>
    <n v="0"/>
    <x v="6"/>
    <n v="0"/>
  </r>
  <r>
    <s v="3MNVAM58"/>
    <s v="Térségi marketing szabadon választható  almodul"/>
    <s v="3MMAR3RSM00017"/>
    <x v="33"/>
    <n v="4"/>
    <n v="0"/>
    <n v="3"/>
    <n v="4"/>
    <x v="22"/>
    <s v="Marketing és Menedzsment Intézet"/>
  </r>
  <r>
    <s v="3MNVAM59"/>
    <s v="Térségi marketing szabadon választható  almodul"/>
    <s v="3MMAR3RPM00017"/>
    <x v="34"/>
    <n v="4"/>
    <n v="0"/>
    <n v="3"/>
    <n v="4"/>
    <x v="5"/>
    <s v="Marketing és Menedzsment Intézet"/>
  </r>
  <r>
    <s v="3MNVAM60"/>
    <s v="Térségi marketing szabadon választható  almodul"/>
    <s v="3MMAR3RDM00017"/>
    <x v="35"/>
    <n v="3"/>
    <n v="0"/>
    <n v="3"/>
    <n v="4"/>
    <x v="23"/>
    <s v="Marketing és Menedzsment Intézet"/>
  </r>
  <r>
    <s v="3MNVAM61"/>
    <s v="Szakkollégiumi tevékenység"/>
    <s v="Szakkollégiumi tevékenység"/>
    <x v="7"/>
    <n v="4"/>
    <n v="0"/>
    <n v="0"/>
    <n v="0"/>
    <x v="6"/>
    <n v="0"/>
  </r>
  <r>
    <s v="3MNVAM62"/>
    <s v="Szakkollégiumi tevékenység"/>
    <s v="3MAMT3SZK00017"/>
    <x v="36"/>
    <n v="4"/>
    <n v="0"/>
    <n v="3"/>
    <n v="5"/>
    <x v="14"/>
    <s v="Regionális- és Agrárgazdaságtani Intéze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3" cacheId="6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B3:C65" firstHeaderRow="1" firstDataRow="1" firstDataCol="1"/>
  <pivotFields count="10">
    <pivotField showAll="0"/>
    <pivotField showAll="0"/>
    <pivotField showAll="0"/>
    <pivotField axis="axisRow" showAll="0">
      <items count="38">
        <item x="7"/>
        <item x="9"/>
        <item x="28"/>
        <item x="27"/>
        <item x="16"/>
        <item x="3"/>
        <item x="29"/>
        <item x="12"/>
        <item x="4"/>
        <item x="8"/>
        <item x="11"/>
        <item x="14"/>
        <item x="25"/>
        <item x="5"/>
        <item x="17"/>
        <item x="0"/>
        <item x="24"/>
        <item x="6"/>
        <item x="26"/>
        <item x="33"/>
        <item x="35"/>
        <item x="31"/>
        <item x="10"/>
        <item x="34"/>
        <item x="30"/>
        <item x="36"/>
        <item x="21"/>
        <item x="22"/>
        <item x="23"/>
        <item x="32"/>
        <item x="18"/>
        <item x="19"/>
        <item x="1"/>
        <item x="13"/>
        <item x="20"/>
        <item x="15"/>
        <item x="2"/>
        <item t="default"/>
      </items>
    </pivotField>
    <pivotField showAll="0"/>
    <pivotField showAll="0"/>
    <pivotField showAll="0"/>
    <pivotField dataField="1" showAll="0"/>
    <pivotField axis="axisRow" showAll="0">
      <items count="25">
        <item x="6"/>
        <item x="21"/>
        <item x="14"/>
        <item x="11"/>
        <item x="13"/>
        <item x="9"/>
        <item x="20"/>
        <item x="8"/>
        <item x="0"/>
        <item x="7"/>
        <item x="4"/>
        <item x="2"/>
        <item x="12"/>
        <item x="19"/>
        <item x="15"/>
        <item x="17"/>
        <item x="18"/>
        <item x="10"/>
        <item x="3"/>
        <item x="23"/>
        <item x="5"/>
        <item x="22"/>
        <item x="16"/>
        <item x="1"/>
        <item t="default"/>
      </items>
    </pivotField>
    <pivotField showAll="0"/>
  </pivotFields>
  <rowFields count="2">
    <field x="8"/>
    <field x="3"/>
  </rowFields>
  <rowItems count="62">
    <i>
      <x/>
    </i>
    <i r="1">
      <x/>
    </i>
    <i r="1">
      <x v="12"/>
    </i>
    <i r="1">
      <x v="17"/>
    </i>
    <i>
      <x v="1"/>
    </i>
    <i r="1">
      <x v="29"/>
    </i>
    <i>
      <x v="2"/>
    </i>
    <i r="1">
      <x v="25"/>
    </i>
    <i r="1">
      <x v="26"/>
    </i>
    <i r="1">
      <x v="27"/>
    </i>
    <i r="1">
      <x v="28"/>
    </i>
    <i r="1">
      <x v="31"/>
    </i>
    <i r="1">
      <x v="34"/>
    </i>
    <i>
      <x v="3"/>
    </i>
    <i r="1">
      <x v="14"/>
    </i>
    <i r="1">
      <x v="33"/>
    </i>
    <i>
      <x v="4"/>
    </i>
    <i r="1">
      <x v="4"/>
    </i>
    <i>
      <x v="5"/>
    </i>
    <i r="1">
      <x v="21"/>
    </i>
    <i r="1">
      <x v="22"/>
    </i>
    <i>
      <x v="6"/>
    </i>
    <i r="1">
      <x v="24"/>
    </i>
    <i>
      <x v="7"/>
    </i>
    <i r="1">
      <x v="1"/>
    </i>
    <i>
      <x v="8"/>
    </i>
    <i r="1">
      <x v="15"/>
    </i>
    <i>
      <x v="9"/>
    </i>
    <i r="1">
      <x v="9"/>
    </i>
    <i r="1">
      <x v="10"/>
    </i>
    <i>
      <x v="10"/>
    </i>
    <i r="1">
      <x v="8"/>
    </i>
    <i>
      <x v="11"/>
    </i>
    <i r="1">
      <x v="36"/>
    </i>
    <i>
      <x v="12"/>
    </i>
    <i r="1">
      <x v="11"/>
    </i>
    <i>
      <x v="13"/>
    </i>
    <i r="1">
      <x v="6"/>
    </i>
    <i>
      <x v="14"/>
    </i>
    <i r="1">
      <x v="16"/>
    </i>
    <i>
      <x v="15"/>
    </i>
    <i r="1">
      <x v="3"/>
    </i>
    <i>
      <x v="16"/>
    </i>
    <i r="1">
      <x v="2"/>
    </i>
    <i>
      <x v="17"/>
    </i>
    <i r="1">
      <x v="7"/>
    </i>
    <i r="1">
      <x v="30"/>
    </i>
    <i r="1">
      <x v="35"/>
    </i>
    <i>
      <x v="18"/>
    </i>
    <i r="1">
      <x v="5"/>
    </i>
    <i>
      <x v="19"/>
    </i>
    <i r="1">
      <x v="20"/>
    </i>
    <i>
      <x v="20"/>
    </i>
    <i r="1">
      <x v="13"/>
    </i>
    <i r="1">
      <x v="23"/>
    </i>
    <i>
      <x v="21"/>
    </i>
    <i r="1">
      <x v="19"/>
    </i>
    <i>
      <x v="22"/>
    </i>
    <i r="1">
      <x v="18"/>
    </i>
    <i>
      <x v="23"/>
    </i>
    <i r="1">
      <x v="32"/>
    </i>
    <i t="grand">
      <x/>
    </i>
  </rowItems>
  <colItems count="1">
    <i/>
  </colItems>
  <dataFields count="1">
    <dataField name="Összeg / kreditértéke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3"/>
  <sheetViews>
    <sheetView tabSelected="1" topLeftCell="A49" zoomScale="90" zoomScaleNormal="90" workbookViewId="0">
      <selection activeCell="B69" sqref="B69"/>
    </sheetView>
  </sheetViews>
  <sheetFormatPr defaultRowHeight="12.75" x14ac:dyDescent="0.2"/>
  <cols>
    <col min="1" max="1" width="20.42578125" style="2" customWidth="1"/>
    <col min="2" max="2" width="59.7109375" style="2" bestFit="1" customWidth="1"/>
    <col min="3" max="3" width="59.7109375" style="2" customWidth="1"/>
    <col min="4" max="4" width="25.5703125" style="3" bestFit="1" customWidth="1"/>
    <col min="5" max="5" width="4.7109375" style="2" customWidth="1"/>
    <col min="6" max="7" width="3.5703125" style="2" customWidth="1"/>
    <col min="8" max="8" width="6.7109375" style="2" customWidth="1"/>
    <col min="9" max="9" width="5.140625" style="2" customWidth="1"/>
    <col min="10" max="10" width="3.5703125" style="2" customWidth="1"/>
    <col min="11" max="12" width="6.5703125" style="2" customWidth="1"/>
    <col min="13" max="13" width="6.7109375" style="2" customWidth="1"/>
    <col min="14" max="14" width="6.140625" style="2" customWidth="1"/>
    <col min="15" max="15" width="5.28515625" style="2" customWidth="1"/>
    <col min="16" max="17" width="3.5703125" style="2" customWidth="1"/>
    <col min="18" max="18" width="6.7109375" style="2" customWidth="1"/>
    <col min="19" max="19" width="5.140625" style="2" customWidth="1"/>
    <col min="20" max="20" width="3.28515625" style="2" customWidth="1"/>
    <col min="21" max="22" width="3.5703125" style="2" customWidth="1"/>
    <col min="23" max="23" width="6.7109375" style="2" customWidth="1"/>
    <col min="24" max="24" width="5.140625" style="2" customWidth="1"/>
    <col min="25" max="25" width="40.28515625" style="4" customWidth="1"/>
    <col min="26" max="26" width="29.85546875" style="14" customWidth="1"/>
    <col min="27" max="16384" width="9.140625" style="1"/>
  </cols>
  <sheetData>
    <row r="1" spans="1:26" ht="18" x14ac:dyDescent="0.2">
      <c r="A1" s="291" t="s">
        <v>94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</row>
    <row r="2" spans="1:26" ht="15.75" x14ac:dyDescent="0.2">
      <c r="A2" s="292" t="s">
        <v>186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</row>
    <row r="3" spans="1:26" ht="15.75" x14ac:dyDescent="0.2">
      <c r="A3" s="292" t="s">
        <v>0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</row>
    <row r="4" spans="1:26" ht="14.25" x14ac:dyDescent="0.2">
      <c r="A4" s="293" t="s">
        <v>187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</row>
    <row r="6" spans="1:26" ht="13.5" thickBot="1" x14ac:dyDescent="0.25"/>
    <row r="7" spans="1:26" ht="15" thickBot="1" x14ac:dyDescent="0.25">
      <c r="A7" s="5"/>
      <c r="B7" s="6" t="s">
        <v>1</v>
      </c>
      <c r="C7" s="6"/>
      <c r="D7" s="7" t="s">
        <v>2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4.25" x14ac:dyDescent="0.2">
      <c r="A8" s="5"/>
      <c r="B8" s="8" t="s">
        <v>3</v>
      </c>
      <c r="C8" s="161"/>
      <c r="D8" s="9">
        <f>D26</f>
        <v>26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4.25" x14ac:dyDescent="0.2">
      <c r="A9" s="5"/>
      <c r="B9" s="10" t="s">
        <v>4</v>
      </c>
      <c r="C9" s="162"/>
      <c r="D9" s="11">
        <f>D41</f>
        <v>55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14.25" x14ac:dyDescent="0.2">
      <c r="A10" s="5"/>
      <c r="B10" s="10" t="s">
        <v>66</v>
      </c>
      <c r="C10" s="162"/>
      <c r="D10" s="11">
        <v>30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ht="15" thickBot="1" x14ac:dyDescent="0.25">
      <c r="A11" s="5"/>
      <c r="B11" s="96" t="s">
        <v>91</v>
      </c>
      <c r="C11" s="163"/>
      <c r="D11" s="97">
        <v>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13.5" thickBot="1" x14ac:dyDescent="0.25">
      <c r="B12" s="12" t="s">
        <v>5</v>
      </c>
      <c r="C12" s="164"/>
      <c r="D12" s="13">
        <f>SUM(D8:D11)</f>
        <v>120</v>
      </c>
    </row>
    <row r="14" spans="1:26" ht="13.5" thickBot="1" x14ac:dyDescent="0.25"/>
    <row r="15" spans="1:26" s="14" customFormat="1" x14ac:dyDescent="0.2">
      <c r="A15" s="294" t="s">
        <v>6</v>
      </c>
      <c r="B15" s="294" t="s">
        <v>7</v>
      </c>
      <c r="C15" s="157"/>
      <c r="D15" s="299" t="s">
        <v>8</v>
      </c>
      <c r="E15" s="300" t="s">
        <v>9</v>
      </c>
      <c r="F15" s="301"/>
      <c r="G15" s="301"/>
      <c r="H15" s="301"/>
      <c r="I15" s="302"/>
      <c r="J15" s="300" t="s">
        <v>10</v>
      </c>
      <c r="K15" s="301"/>
      <c r="L15" s="301"/>
      <c r="M15" s="301"/>
      <c r="N15" s="302"/>
      <c r="O15" s="300" t="s">
        <v>11</v>
      </c>
      <c r="P15" s="301"/>
      <c r="Q15" s="301"/>
      <c r="R15" s="301"/>
      <c r="S15" s="302"/>
      <c r="T15" s="300" t="s">
        <v>12</v>
      </c>
      <c r="U15" s="301"/>
      <c r="V15" s="301"/>
      <c r="W15" s="301"/>
      <c r="X15" s="302"/>
      <c r="Y15" s="294" t="s">
        <v>13</v>
      </c>
      <c r="Z15" s="303" t="s">
        <v>14</v>
      </c>
    </row>
    <row r="16" spans="1:26" s="14" customFormat="1" x14ac:dyDescent="0.2">
      <c r="A16" s="295"/>
      <c r="B16" s="297"/>
      <c r="C16" s="159"/>
      <c r="D16" s="295"/>
      <c r="E16" s="319" t="s">
        <v>15</v>
      </c>
      <c r="F16" s="320"/>
      <c r="G16" s="321"/>
      <c r="H16" s="15" t="s">
        <v>16</v>
      </c>
      <c r="I16" s="16" t="s">
        <v>17</v>
      </c>
      <c r="J16" s="319" t="s">
        <v>15</v>
      </c>
      <c r="K16" s="320"/>
      <c r="L16" s="321"/>
      <c r="M16" s="15" t="s">
        <v>16</v>
      </c>
      <c r="N16" s="16" t="s">
        <v>17</v>
      </c>
      <c r="O16" s="319" t="s">
        <v>15</v>
      </c>
      <c r="P16" s="320"/>
      <c r="Q16" s="321"/>
      <c r="R16" s="15" t="s">
        <v>16</v>
      </c>
      <c r="S16" s="16" t="s">
        <v>17</v>
      </c>
      <c r="T16" s="319" t="s">
        <v>15</v>
      </c>
      <c r="U16" s="320"/>
      <c r="V16" s="321"/>
      <c r="W16" s="15" t="s">
        <v>16</v>
      </c>
      <c r="X16" s="16" t="s">
        <v>17</v>
      </c>
      <c r="Y16" s="295"/>
      <c r="Z16" s="304"/>
    </row>
    <row r="17" spans="1:26" s="14" customFormat="1" ht="13.5" thickBot="1" x14ac:dyDescent="0.25">
      <c r="A17" s="296"/>
      <c r="B17" s="298"/>
      <c r="C17" s="160"/>
      <c r="D17" s="296"/>
      <c r="E17" s="17" t="s">
        <v>18</v>
      </c>
      <c r="F17" s="18" t="s">
        <v>19</v>
      </c>
      <c r="G17" s="18" t="s">
        <v>90</v>
      </c>
      <c r="H17" s="18"/>
      <c r="I17" s="19"/>
      <c r="J17" s="17" t="s">
        <v>18</v>
      </c>
      <c r="K17" s="18" t="s">
        <v>19</v>
      </c>
      <c r="L17" s="18" t="s">
        <v>90</v>
      </c>
      <c r="M17" s="18"/>
      <c r="N17" s="19"/>
      <c r="O17" s="17" t="s">
        <v>18</v>
      </c>
      <c r="P17" s="18" t="s">
        <v>19</v>
      </c>
      <c r="Q17" s="18" t="s">
        <v>90</v>
      </c>
      <c r="R17" s="18"/>
      <c r="S17" s="19"/>
      <c r="T17" s="17" t="s">
        <v>18</v>
      </c>
      <c r="U17" s="18" t="s">
        <v>19</v>
      </c>
      <c r="V17" s="18" t="s">
        <v>90</v>
      </c>
      <c r="W17" s="18"/>
      <c r="X17" s="19"/>
      <c r="Y17" s="296"/>
      <c r="Z17" s="305"/>
    </row>
    <row r="18" spans="1:26" ht="16.5" thickBot="1" x14ac:dyDescent="0.25">
      <c r="A18" s="334" t="s">
        <v>20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6"/>
    </row>
    <row r="19" spans="1:26" s="20" customFormat="1" ht="13.5" thickBot="1" x14ac:dyDescent="0.25">
      <c r="A19" s="331" t="s">
        <v>21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3"/>
    </row>
    <row r="20" spans="1:26" s="20" customFormat="1" x14ac:dyDescent="0.2">
      <c r="A20" s="21" t="s">
        <v>95</v>
      </c>
      <c r="B20" s="92" t="s">
        <v>22</v>
      </c>
      <c r="C20" s="165" t="s">
        <v>123</v>
      </c>
      <c r="D20" s="23"/>
      <c r="E20" s="24"/>
      <c r="F20" s="25"/>
      <c r="G20" s="25"/>
      <c r="H20" s="25"/>
      <c r="I20" s="26"/>
      <c r="J20" s="24">
        <v>0</v>
      </c>
      <c r="K20" s="25">
        <v>4</v>
      </c>
      <c r="L20" s="25"/>
      <c r="M20" s="25" t="s">
        <v>23</v>
      </c>
      <c r="N20" s="27">
        <v>5</v>
      </c>
      <c r="O20" s="28"/>
      <c r="P20" s="29"/>
      <c r="Q20" s="29"/>
      <c r="R20" s="29"/>
      <c r="S20" s="30"/>
      <c r="T20" s="31"/>
      <c r="U20" s="25"/>
      <c r="V20" s="25"/>
      <c r="W20" s="25"/>
      <c r="X20" s="26"/>
      <c r="Y20" s="278" t="s">
        <v>155</v>
      </c>
      <c r="Z20" s="232" t="s">
        <v>24</v>
      </c>
    </row>
    <row r="21" spans="1:26" s="20" customFormat="1" x14ac:dyDescent="0.2">
      <c r="A21" s="21" t="s">
        <v>96</v>
      </c>
      <c r="B21" s="91" t="s">
        <v>25</v>
      </c>
      <c r="C21" s="21" t="s">
        <v>124</v>
      </c>
      <c r="D21" s="33"/>
      <c r="E21" s="24"/>
      <c r="F21" s="25"/>
      <c r="G21" s="25"/>
      <c r="H21" s="25"/>
      <c r="I21" s="26"/>
      <c r="J21" s="34">
        <v>2</v>
      </c>
      <c r="K21" s="35">
        <v>2</v>
      </c>
      <c r="L21" s="35"/>
      <c r="M21" s="35" t="s">
        <v>26</v>
      </c>
      <c r="N21" s="36">
        <v>5</v>
      </c>
      <c r="O21" s="37"/>
      <c r="P21" s="38"/>
      <c r="Q21" s="38"/>
      <c r="R21" s="38"/>
      <c r="S21" s="39"/>
      <c r="T21" s="40"/>
      <c r="U21" s="35"/>
      <c r="V21" s="35"/>
      <c r="W21" s="35"/>
      <c r="X21" s="41"/>
      <c r="Y21" s="279" t="s">
        <v>156</v>
      </c>
      <c r="Z21" s="233" t="s">
        <v>27</v>
      </c>
    </row>
    <row r="22" spans="1:26" s="20" customFormat="1" x14ac:dyDescent="0.2">
      <c r="A22" s="21" t="s">
        <v>97</v>
      </c>
      <c r="B22" s="91" t="s">
        <v>28</v>
      </c>
      <c r="C22" s="21" t="s">
        <v>125</v>
      </c>
      <c r="D22" s="33"/>
      <c r="E22" s="34"/>
      <c r="F22" s="35"/>
      <c r="G22" s="35"/>
      <c r="H22" s="35"/>
      <c r="I22" s="41"/>
      <c r="J22" s="34">
        <v>3</v>
      </c>
      <c r="K22" s="35">
        <v>0</v>
      </c>
      <c r="L22" s="35"/>
      <c r="M22" s="35" t="s">
        <v>26</v>
      </c>
      <c r="N22" s="36">
        <v>4</v>
      </c>
      <c r="O22" s="37"/>
      <c r="P22" s="38"/>
      <c r="Q22" s="38"/>
      <c r="R22" s="38"/>
      <c r="S22" s="39"/>
      <c r="T22" s="40"/>
      <c r="U22" s="35"/>
      <c r="V22" s="35"/>
      <c r="W22" s="35"/>
      <c r="X22" s="41"/>
      <c r="Y22" s="280" t="s">
        <v>58</v>
      </c>
      <c r="Z22" s="233" t="s">
        <v>29</v>
      </c>
    </row>
    <row r="23" spans="1:26" s="20" customFormat="1" ht="15" x14ac:dyDescent="0.25">
      <c r="A23" s="276" t="s">
        <v>200</v>
      </c>
      <c r="B23" s="277" t="s">
        <v>194</v>
      </c>
      <c r="C23" s="276" t="s">
        <v>195</v>
      </c>
      <c r="D23" s="33"/>
      <c r="E23" s="34"/>
      <c r="F23" s="35"/>
      <c r="G23" s="35"/>
      <c r="H23" s="35"/>
      <c r="I23" s="41"/>
      <c r="J23" s="34">
        <v>1</v>
      </c>
      <c r="K23" s="35">
        <v>2</v>
      </c>
      <c r="L23" s="35"/>
      <c r="M23" s="35" t="s">
        <v>26</v>
      </c>
      <c r="N23" s="36">
        <v>4</v>
      </c>
      <c r="O23" s="37"/>
      <c r="P23" s="38"/>
      <c r="Q23" s="38"/>
      <c r="R23" s="38"/>
      <c r="S23" s="39"/>
      <c r="T23" s="40"/>
      <c r="U23" s="35"/>
      <c r="V23" s="35"/>
      <c r="W23" s="35"/>
      <c r="X23" s="41"/>
      <c r="Y23" s="280" t="s">
        <v>157</v>
      </c>
      <c r="Z23" s="233" t="s">
        <v>30</v>
      </c>
    </row>
    <row r="24" spans="1:26" s="20" customFormat="1" x14ac:dyDescent="0.2">
      <c r="A24" s="21" t="s">
        <v>98</v>
      </c>
      <c r="B24" s="91" t="s">
        <v>56</v>
      </c>
      <c r="C24" s="21" t="s">
        <v>126</v>
      </c>
      <c r="D24" s="33"/>
      <c r="E24" s="34"/>
      <c r="F24" s="35"/>
      <c r="G24" s="35"/>
      <c r="H24" s="35"/>
      <c r="I24" s="41"/>
      <c r="J24" s="40">
        <v>1</v>
      </c>
      <c r="K24" s="35">
        <v>2</v>
      </c>
      <c r="L24" s="35"/>
      <c r="M24" s="35" t="s">
        <v>26</v>
      </c>
      <c r="N24" s="41">
        <v>4</v>
      </c>
      <c r="O24" s="37"/>
      <c r="P24" s="38"/>
      <c r="Q24" s="38"/>
      <c r="R24" s="38"/>
      <c r="S24" s="39"/>
      <c r="T24" s="40"/>
      <c r="U24" s="35"/>
      <c r="V24" s="35"/>
      <c r="W24" s="35"/>
      <c r="X24" s="41"/>
      <c r="Y24" s="279" t="s">
        <v>156</v>
      </c>
      <c r="Z24" s="233" t="s">
        <v>57</v>
      </c>
    </row>
    <row r="25" spans="1:26" s="20" customFormat="1" ht="13.5" thickBot="1" x14ac:dyDescent="0.25">
      <c r="A25" s="21" t="s">
        <v>122</v>
      </c>
      <c r="B25" s="93" t="s">
        <v>31</v>
      </c>
      <c r="C25" s="21" t="s">
        <v>127</v>
      </c>
      <c r="D25" s="43"/>
      <c r="E25" s="44"/>
      <c r="F25" s="45"/>
      <c r="G25" s="99"/>
      <c r="H25" s="25"/>
      <c r="I25" s="26"/>
      <c r="J25" s="46">
        <v>0</v>
      </c>
      <c r="K25" s="47">
        <v>4</v>
      </c>
      <c r="L25" s="47"/>
      <c r="M25" s="47" t="s">
        <v>23</v>
      </c>
      <c r="N25" s="48">
        <v>4</v>
      </c>
      <c r="O25" s="49"/>
      <c r="P25" s="50"/>
      <c r="Q25" s="50"/>
      <c r="R25" s="50"/>
      <c r="S25" s="51"/>
      <c r="T25" s="52"/>
      <c r="U25" s="47"/>
      <c r="V25" s="47"/>
      <c r="W25" s="53"/>
      <c r="X25" s="54"/>
      <c r="Y25" s="280" t="s">
        <v>155</v>
      </c>
      <c r="Z25" s="280" t="s">
        <v>178</v>
      </c>
    </row>
    <row r="26" spans="1:26" s="20" customFormat="1" ht="13.5" thickBot="1" x14ac:dyDescent="0.25">
      <c r="A26" s="55"/>
      <c r="B26" s="56" t="s">
        <v>33</v>
      </c>
      <c r="C26" s="56"/>
      <c r="D26" s="57">
        <f>I26+N26+S26+X26</f>
        <v>26</v>
      </c>
      <c r="E26" s="58">
        <f t="shared" ref="E26:X26" si="0">SUM(E20:E25)</f>
        <v>0</v>
      </c>
      <c r="F26" s="59">
        <f t="shared" si="0"/>
        <v>0</v>
      </c>
      <c r="G26" s="59"/>
      <c r="H26" s="59"/>
      <c r="I26" s="60">
        <f t="shared" si="0"/>
        <v>0</v>
      </c>
      <c r="J26" s="58">
        <f t="shared" si="0"/>
        <v>7</v>
      </c>
      <c r="K26" s="59">
        <f t="shared" si="0"/>
        <v>14</v>
      </c>
      <c r="L26" s="59"/>
      <c r="M26" s="59"/>
      <c r="N26" s="60">
        <f t="shared" si="0"/>
        <v>26</v>
      </c>
      <c r="O26" s="58"/>
      <c r="P26" s="59"/>
      <c r="Q26" s="59"/>
      <c r="R26" s="59"/>
      <c r="S26" s="60"/>
      <c r="T26" s="58">
        <f t="shared" si="0"/>
        <v>0</v>
      </c>
      <c r="U26" s="59">
        <f t="shared" si="0"/>
        <v>0</v>
      </c>
      <c r="V26" s="59"/>
      <c r="W26" s="59"/>
      <c r="X26" s="60">
        <f t="shared" si="0"/>
        <v>0</v>
      </c>
      <c r="Y26" s="61"/>
      <c r="Z26" s="234"/>
    </row>
    <row r="27" spans="1:26" s="20" customFormat="1" ht="13.5" thickBot="1" x14ac:dyDescent="0.25">
      <c r="A27" s="331" t="s">
        <v>4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3"/>
    </row>
    <row r="28" spans="1:26" s="20" customFormat="1" x14ac:dyDescent="0.2">
      <c r="A28" s="21" t="s">
        <v>99</v>
      </c>
      <c r="B28" s="91" t="s">
        <v>34</v>
      </c>
      <c r="C28" s="32" t="s">
        <v>128</v>
      </c>
      <c r="D28" s="62"/>
      <c r="E28" s="220"/>
      <c r="F28" s="221"/>
      <c r="G28" s="221"/>
      <c r="H28" s="221"/>
      <c r="I28" s="222"/>
      <c r="J28" s="65"/>
      <c r="K28" s="38"/>
      <c r="L28" s="38"/>
      <c r="M28" s="38"/>
      <c r="N28" s="66"/>
      <c r="O28" s="227">
        <v>4</v>
      </c>
      <c r="P28" s="228">
        <v>0</v>
      </c>
      <c r="Q28" s="228"/>
      <c r="R28" s="228" t="s">
        <v>26</v>
      </c>
      <c r="S28" s="229">
        <v>5</v>
      </c>
      <c r="T28" s="65"/>
      <c r="U28" s="38"/>
      <c r="V28" s="38"/>
      <c r="W28" s="38"/>
      <c r="X28" s="66"/>
      <c r="Y28" s="280" t="s">
        <v>158</v>
      </c>
      <c r="Z28" s="233" t="s">
        <v>35</v>
      </c>
    </row>
    <row r="29" spans="1:26" s="20" customFormat="1" x14ac:dyDescent="0.2">
      <c r="A29" s="21" t="s">
        <v>100</v>
      </c>
      <c r="B29" s="91" t="s">
        <v>60</v>
      </c>
      <c r="C29" s="169" t="s">
        <v>129</v>
      </c>
      <c r="D29" s="62"/>
      <c r="E29" s="63">
        <v>2</v>
      </c>
      <c r="F29" s="53">
        <v>1</v>
      </c>
      <c r="G29" s="53"/>
      <c r="H29" s="53" t="s">
        <v>26</v>
      </c>
      <c r="I29" s="69">
        <v>4</v>
      </c>
      <c r="J29" s="68"/>
      <c r="K29" s="53"/>
      <c r="L29" s="53"/>
      <c r="M29" s="53"/>
      <c r="N29" s="64"/>
      <c r="O29" s="37"/>
      <c r="P29" s="38"/>
      <c r="Q29" s="38"/>
      <c r="R29" s="38"/>
      <c r="S29" s="39"/>
      <c r="T29" s="68"/>
      <c r="U29" s="53"/>
      <c r="V29" s="53"/>
      <c r="W29" s="53"/>
      <c r="X29" s="64"/>
      <c r="Y29" s="280" t="s">
        <v>158</v>
      </c>
      <c r="Z29" s="280" t="s">
        <v>196</v>
      </c>
    </row>
    <row r="30" spans="1:26" s="20" customFormat="1" x14ac:dyDescent="0.2">
      <c r="A30" s="21" t="s">
        <v>101</v>
      </c>
      <c r="B30" s="168" t="s">
        <v>61</v>
      </c>
      <c r="C30" s="22" t="s">
        <v>130</v>
      </c>
      <c r="D30" s="33"/>
      <c r="E30" s="34"/>
      <c r="F30" s="35"/>
      <c r="G30" s="35"/>
      <c r="H30" s="35"/>
      <c r="I30" s="41"/>
      <c r="J30" s="68"/>
      <c r="K30" s="53"/>
      <c r="L30" s="53"/>
      <c r="M30" s="53"/>
      <c r="N30" s="64"/>
      <c r="O30" s="63"/>
      <c r="P30" s="53"/>
      <c r="Q30" s="53"/>
      <c r="R30" s="53"/>
      <c r="S30" s="69"/>
      <c r="T30" s="68">
        <v>4</v>
      </c>
      <c r="U30" s="53">
        <v>0</v>
      </c>
      <c r="V30" s="53"/>
      <c r="W30" s="53" t="s">
        <v>26</v>
      </c>
      <c r="X30" s="64">
        <v>5</v>
      </c>
      <c r="Y30" s="280" t="s">
        <v>158</v>
      </c>
      <c r="Z30" s="233" t="s">
        <v>38</v>
      </c>
    </row>
    <row r="31" spans="1:26" s="20" customFormat="1" x14ac:dyDescent="0.2">
      <c r="A31" s="21" t="s">
        <v>102</v>
      </c>
      <c r="B31" s="94" t="s">
        <v>62</v>
      </c>
      <c r="C31" s="42" t="s">
        <v>131</v>
      </c>
      <c r="D31" s="67"/>
      <c r="E31" s="63"/>
      <c r="F31" s="53"/>
      <c r="G31" s="53"/>
      <c r="H31" s="53"/>
      <c r="I31" s="69"/>
      <c r="J31" s="68"/>
      <c r="K31" s="53"/>
      <c r="L31" s="53"/>
      <c r="M31" s="53"/>
      <c r="N31" s="64"/>
      <c r="O31" s="63">
        <v>4</v>
      </c>
      <c r="P31" s="53">
        <v>0</v>
      </c>
      <c r="Q31" s="53"/>
      <c r="R31" s="53" t="s">
        <v>26</v>
      </c>
      <c r="S31" s="69">
        <v>5</v>
      </c>
      <c r="T31" s="68"/>
      <c r="U31" s="53"/>
      <c r="V31" s="53"/>
      <c r="W31" s="53"/>
      <c r="X31" s="64"/>
      <c r="Y31" s="280" t="s">
        <v>158</v>
      </c>
      <c r="Z31" s="233" t="s">
        <v>35</v>
      </c>
    </row>
    <row r="32" spans="1:26" s="20" customFormat="1" x14ac:dyDescent="0.2">
      <c r="A32" s="21" t="s">
        <v>103</v>
      </c>
      <c r="B32" s="94" t="s">
        <v>63</v>
      </c>
      <c r="C32" s="42" t="s">
        <v>132</v>
      </c>
      <c r="D32" s="33"/>
      <c r="E32" s="34"/>
      <c r="F32" s="35"/>
      <c r="G32" s="35"/>
      <c r="H32" s="35"/>
      <c r="I32" s="41"/>
      <c r="J32" s="68"/>
      <c r="K32" s="53"/>
      <c r="L32" s="53"/>
      <c r="M32" s="53"/>
      <c r="N32" s="64"/>
      <c r="O32" s="63">
        <v>4</v>
      </c>
      <c r="P32" s="53">
        <v>0</v>
      </c>
      <c r="Q32" s="53"/>
      <c r="R32" s="53" t="s">
        <v>26</v>
      </c>
      <c r="S32" s="69">
        <v>5</v>
      </c>
      <c r="T32" s="68"/>
      <c r="U32" s="53"/>
      <c r="V32" s="53"/>
      <c r="W32" s="53"/>
      <c r="X32" s="64"/>
      <c r="Y32" s="280" t="s">
        <v>158</v>
      </c>
      <c r="Z32" s="233" t="s">
        <v>43</v>
      </c>
    </row>
    <row r="33" spans="1:26" s="20" customFormat="1" x14ac:dyDescent="0.2">
      <c r="A33" s="21" t="s">
        <v>104</v>
      </c>
      <c r="B33" s="91" t="s">
        <v>39</v>
      </c>
      <c r="C33" s="21" t="s">
        <v>133</v>
      </c>
      <c r="D33" s="33"/>
      <c r="E33" s="34"/>
      <c r="F33" s="35"/>
      <c r="G33" s="35"/>
      <c r="H33" s="35"/>
      <c r="I33" s="41"/>
      <c r="J33" s="68"/>
      <c r="K33" s="53"/>
      <c r="L33" s="53"/>
      <c r="M33" s="53"/>
      <c r="N33" s="64"/>
      <c r="O33" s="34"/>
      <c r="P33" s="35"/>
      <c r="Q33" s="35"/>
      <c r="R33" s="35"/>
      <c r="S33" s="69"/>
      <c r="T33" s="68">
        <v>2</v>
      </c>
      <c r="U33" s="53">
        <v>2</v>
      </c>
      <c r="V33" s="53"/>
      <c r="W33" s="53" t="s">
        <v>26</v>
      </c>
      <c r="X33" s="64">
        <v>5</v>
      </c>
      <c r="Y33" s="280" t="s">
        <v>158</v>
      </c>
      <c r="Z33" s="233" t="s">
        <v>40</v>
      </c>
    </row>
    <row r="34" spans="1:26" s="20" customFormat="1" x14ac:dyDescent="0.2">
      <c r="A34" s="21" t="s">
        <v>105</v>
      </c>
      <c r="B34" s="91" t="s">
        <v>41</v>
      </c>
      <c r="C34" s="21" t="s">
        <v>134</v>
      </c>
      <c r="D34" s="33"/>
      <c r="E34" s="34"/>
      <c r="F34" s="35"/>
      <c r="G34" s="35"/>
      <c r="H34" s="35"/>
      <c r="I34" s="41"/>
      <c r="J34" s="68"/>
      <c r="K34" s="53"/>
      <c r="L34" s="53"/>
      <c r="M34" s="53"/>
      <c r="N34" s="64"/>
      <c r="O34" s="34">
        <v>2</v>
      </c>
      <c r="P34" s="35">
        <v>2</v>
      </c>
      <c r="Q34" s="35"/>
      <c r="R34" s="35" t="s">
        <v>26</v>
      </c>
      <c r="S34" s="41">
        <v>5</v>
      </c>
      <c r="T34" s="68"/>
      <c r="U34" s="53"/>
      <c r="V34" s="53"/>
      <c r="W34" s="53"/>
      <c r="X34" s="64"/>
      <c r="Y34" s="280" t="s">
        <v>158</v>
      </c>
      <c r="Z34" s="233" t="s">
        <v>42</v>
      </c>
    </row>
    <row r="35" spans="1:26" s="20" customFormat="1" x14ac:dyDescent="0.2">
      <c r="A35" s="21" t="s">
        <v>106</v>
      </c>
      <c r="B35" s="91" t="s">
        <v>54</v>
      </c>
      <c r="C35" s="21" t="s">
        <v>135</v>
      </c>
      <c r="D35" s="33"/>
      <c r="E35" s="34">
        <v>3</v>
      </c>
      <c r="F35" s="35">
        <v>0</v>
      </c>
      <c r="G35" s="35"/>
      <c r="H35" s="35" t="s">
        <v>26</v>
      </c>
      <c r="I35" s="41">
        <v>4</v>
      </c>
      <c r="J35" s="68"/>
      <c r="K35" s="53"/>
      <c r="L35" s="53"/>
      <c r="M35" s="35"/>
      <c r="N35" s="36"/>
      <c r="O35" s="63"/>
      <c r="P35" s="53"/>
      <c r="Q35" s="53"/>
      <c r="R35" s="53"/>
      <c r="S35" s="69"/>
      <c r="T35" s="68"/>
      <c r="U35" s="53"/>
      <c r="V35" s="53"/>
      <c r="W35" s="35"/>
      <c r="X35" s="36"/>
      <c r="Y35" s="280" t="s">
        <v>158</v>
      </c>
      <c r="Z35" s="233" t="s">
        <v>43</v>
      </c>
    </row>
    <row r="36" spans="1:26" s="20" customFormat="1" x14ac:dyDescent="0.2">
      <c r="A36" s="21" t="s">
        <v>107</v>
      </c>
      <c r="B36" s="274" t="s">
        <v>174</v>
      </c>
      <c r="C36" s="21" t="s">
        <v>136</v>
      </c>
      <c r="D36" s="62"/>
      <c r="E36" s="63">
        <v>1</v>
      </c>
      <c r="F36" s="53">
        <v>2</v>
      </c>
      <c r="G36" s="53"/>
      <c r="H36" s="53" t="s">
        <v>26</v>
      </c>
      <c r="I36" s="69">
        <v>4</v>
      </c>
      <c r="J36" s="68"/>
      <c r="K36" s="53"/>
      <c r="L36" s="53"/>
      <c r="M36" s="35"/>
      <c r="N36" s="36"/>
      <c r="O36" s="63"/>
      <c r="P36" s="53"/>
      <c r="Q36" s="53"/>
      <c r="R36" s="53"/>
      <c r="S36" s="69"/>
      <c r="T36" s="68"/>
      <c r="U36" s="53"/>
      <c r="V36" s="53"/>
      <c r="W36" s="35"/>
      <c r="X36" s="36"/>
      <c r="Y36" s="280" t="s">
        <v>158</v>
      </c>
      <c r="Z36" s="280" t="s">
        <v>44</v>
      </c>
    </row>
    <row r="37" spans="1:26" s="20" customFormat="1" x14ac:dyDescent="0.2">
      <c r="A37" s="21" t="s">
        <v>108</v>
      </c>
      <c r="B37" s="274" t="s">
        <v>45</v>
      </c>
      <c r="C37" s="21" t="s">
        <v>137</v>
      </c>
      <c r="D37" s="62"/>
      <c r="E37" s="63">
        <v>3</v>
      </c>
      <c r="F37" s="53">
        <v>0</v>
      </c>
      <c r="G37" s="53"/>
      <c r="H37" s="53" t="s">
        <v>26</v>
      </c>
      <c r="I37" s="69">
        <v>4</v>
      </c>
      <c r="J37" s="68"/>
      <c r="K37" s="53"/>
      <c r="L37" s="53"/>
      <c r="M37" s="53"/>
      <c r="N37" s="64"/>
      <c r="O37" s="63"/>
      <c r="P37" s="53"/>
      <c r="Q37" s="53"/>
      <c r="R37" s="53"/>
      <c r="S37" s="69"/>
      <c r="T37" s="68"/>
      <c r="U37" s="53"/>
      <c r="V37" s="53"/>
      <c r="W37" s="53"/>
      <c r="X37" s="64"/>
      <c r="Y37" s="280" t="s">
        <v>158</v>
      </c>
      <c r="Z37" s="233" t="s">
        <v>40</v>
      </c>
    </row>
    <row r="38" spans="1:26" s="20" customFormat="1" x14ac:dyDescent="0.2">
      <c r="A38" s="21" t="s">
        <v>201</v>
      </c>
      <c r="B38" s="275" t="s">
        <v>175</v>
      </c>
      <c r="C38" s="21" t="s">
        <v>138</v>
      </c>
      <c r="D38" s="70"/>
      <c r="E38" s="71"/>
      <c r="F38" s="72"/>
      <c r="G38" s="72"/>
      <c r="H38" s="72"/>
      <c r="I38" s="73"/>
      <c r="J38" s="219"/>
      <c r="K38" s="29"/>
      <c r="L38" s="29"/>
      <c r="M38" s="29"/>
      <c r="N38" s="226"/>
      <c r="O38" s="71"/>
      <c r="P38" s="72"/>
      <c r="Q38" s="72"/>
      <c r="R38" s="72"/>
      <c r="S38" s="73"/>
      <c r="T38" s="219">
        <v>2</v>
      </c>
      <c r="U38" s="29">
        <v>2</v>
      </c>
      <c r="V38" s="29"/>
      <c r="W38" s="29" t="s">
        <v>26</v>
      </c>
      <c r="X38" s="226">
        <v>5</v>
      </c>
      <c r="Y38" s="280" t="s">
        <v>158</v>
      </c>
      <c r="Z38" s="235" t="s">
        <v>43</v>
      </c>
    </row>
    <row r="39" spans="1:26" s="20" customFormat="1" x14ac:dyDescent="0.2">
      <c r="A39" s="21" t="s">
        <v>109</v>
      </c>
      <c r="B39" s="91" t="s">
        <v>47</v>
      </c>
      <c r="C39" s="21" t="s">
        <v>139</v>
      </c>
      <c r="D39" s="62"/>
      <c r="E39" s="63"/>
      <c r="F39" s="53"/>
      <c r="G39" s="53"/>
      <c r="H39" s="53"/>
      <c r="I39" s="69"/>
      <c r="J39" s="68"/>
      <c r="K39" s="53"/>
      <c r="L39" s="53"/>
      <c r="M39" s="35"/>
      <c r="N39" s="64"/>
      <c r="O39" s="63"/>
      <c r="P39" s="53"/>
      <c r="Q39" s="53"/>
      <c r="R39" s="53"/>
      <c r="S39" s="69"/>
      <c r="T39" s="68">
        <v>2</v>
      </c>
      <c r="U39" s="53">
        <v>1</v>
      </c>
      <c r="V39" s="53"/>
      <c r="W39" s="35" t="s">
        <v>26</v>
      </c>
      <c r="X39" s="64">
        <v>4</v>
      </c>
      <c r="Y39" s="280" t="s">
        <v>158</v>
      </c>
      <c r="Z39" s="233" t="s">
        <v>36</v>
      </c>
    </row>
    <row r="40" spans="1:26" s="20" customFormat="1" ht="13.5" thickBot="1" x14ac:dyDescent="0.25">
      <c r="A40" s="154" t="s">
        <v>110</v>
      </c>
      <c r="B40" s="150" t="s">
        <v>93</v>
      </c>
      <c r="C40" s="158" t="s">
        <v>140</v>
      </c>
      <c r="D40" s="151"/>
      <c r="E40" s="223"/>
      <c r="F40" s="224"/>
      <c r="G40" s="224"/>
      <c r="H40" s="224"/>
      <c r="I40" s="225"/>
      <c r="J40" s="152"/>
      <c r="K40" s="152"/>
      <c r="L40" s="152"/>
      <c r="M40" s="153"/>
      <c r="N40" s="95"/>
      <c r="O40" s="223"/>
      <c r="P40" s="224"/>
      <c r="Q40" s="224"/>
      <c r="R40" s="224"/>
      <c r="S40" s="225"/>
      <c r="T40" s="152">
        <v>0</v>
      </c>
      <c r="U40" s="152">
        <v>0</v>
      </c>
      <c r="V40" s="152">
        <v>0</v>
      </c>
      <c r="W40" s="152" t="s">
        <v>176</v>
      </c>
      <c r="X40" s="95">
        <v>0</v>
      </c>
      <c r="Y40" s="280" t="s">
        <v>158</v>
      </c>
      <c r="Z40" s="236" t="s">
        <v>36</v>
      </c>
    </row>
    <row r="41" spans="1:26" s="20" customFormat="1" ht="13.5" thickBot="1" x14ac:dyDescent="0.25">
      <c r="A41" s="74"/>
      <c r="B41" s="56" t="s">
        <v>33</v>
      </c>
      <c r="C41" s="56"/>
      <c r="D41" s="75">
        <f>I41+N41+S41+X41</f>
        <v>55</v>
      </c>
      <c r="E41" s="76">
        <f>SUM(E28:E39)</f>
        <v>9</v>
      </c>
      <c r="F41" s="76">
        <f>SUM(F28:F39)</f>
        <v>3</v>
      </c>
      <c r="G41" s="76"/>
      <c r="H41" s="76"/>
      <c r="I41" s="76">
        <f>SUM(I28:I39)</f>
        <v>16</v>
      </c>
      <c r="J41" s="76">
        <f>SUM(J28:J39)</f>
        <v>0</v>
      </c>
      <c r="K41" s="76">
        <f>SUM(K28:K39)</f>
        <v>0</v>
      </c>
      <c r="L41" s="76"/>
      <c r="M41" s="76"/>
      <c r="N41" s="76">
        <f>SUM(N28:N39)</f>
        <v>0</v>
      </c>
      <c r="O41" s="76">
        <f>SUM(O28:O39)</f>
        <v>14</v>
      </c>
      <c r="P41" s="76">
        <f>SUM(P28:P39)</f>
        <v>2</v>
      </c>
      <c r="Q41" s="76"/>
      <c r="R41" s="76"/>
      <c r="S41" s="76">
        <f>SUM(S28:S39)</f>
        <v>20</v>
      </c>
      <c r="T41" s="76">
        <f>SUM(T28:T39)</f>
        <v>10</v>
      </c>
      <c r="U41" s="76">
        <f>SUM(U28:U39)</f>
        <v>5</v>
      </c>
      <c r="V41" s="76"/>
      <c r="W41" s="76"/>
      <c r="X41" s="76">
        <f>SUM(X28:X39)</f>
        <v>19</v>
      </c>
      <c r="Y41" s="77"/>
      <c r="Z41" s="237"/>
    </row>
    <row r="42" spans="1:26" s="20" customFormat="1" ht="13.5" thickBot="1" x14ac:dyDescent="0.25">
      <c r="A42" s="331" t="s">
        <v>48</v>
      </c>
      <c r="B42" s="332"/>
      <c r="C42" s="332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2"/>
      <c r="Z42" s="333"/>
    </row>
    <row r="43" spans="1:26" x14ac:dyDescent="0.2">
      <c r="A43" s="276" t="s">
        <v>188</v>
      </c>
      <c r="B43" s="285" t="s">
        <v>191</v>
      </c>
      <c r="C43" s="190" t="s">
        <v>141</v>
      </c>
      <c r="D43" s="198"/>
      <c r="E43" s="78"/>
      <c r="F43" s="79"/>
      <c r="G43" s="79"/>
      <c r="H43" s="79"/>
      <c r="I43" s="80"/>
      <c r="J43" s="202">
        <v>0</v>
      </c>
      <c r="K43" s="79">
        <v>2</v>
      </c>
      <c r="L43" s="79">
        <v>0</v>
      </c>
      <c r="M43" s="79" t="s">
        <v>50</v>
      </c>
      <c r="N43" s="81">
        <v>10</v>
      </c>
      <c r="O43" s="78"/>
      <c r="P43" s="79"/>
      <c r="Q43" s="79"/>
      <c r="R43" s="79"/>
      <c r="S43" s="80"/>
      <c r="T43" s="202"/>
      <c r="U43" s="79"/>
      <c r="V43" s="79"/>
      <c r="W43" s="79"/>
      <c r="X43" s="80"/>
      <c r="Y43" s="280" t="s">
        <v>155</v>
      </c>
      <c r="Z43" s="233" t="s">
        <v>36</v>
      </c>
    </row>
    <row r="44" spans="1:26" x14ac:dyDescent="0.2">
      <c r="A44" s="276" t="s">
        <v>189</v>
      </c>
      <c r="B44" s="286" t="s">
        <v>192</v>
      </c>
      <c r="C44" s="191" t="s">
        <v>142</v>
      </c>
      <c r="D44" s="199"/>
      <c r="E44" s="34"/>
      <c r="F44" s="35"/>
      <c r="G44" s="35"/>
      <c r="H44" s="35"/>
      <c r="I44" s="41"/>
      <c r="J44" s="40"/>
      <c r="K44" s="35"/>
      <c r="L44" s="35"/>
      <c r="M44" s="35"/>
      <c r="N44" s="36"/>
      <c r="O44" s="34">
        <v>0</v>
      </c>
      <c r="P44" s="53">
        <v>2</v>
      </c>
      <c r="Q44" s="53">
        <v>0</v>
      </c>
      <c r="R44" s="35" t="s">
        <v>50</v>
      </c>
      <c r="S44" s="41">
        <v>10</v>
      </c>
      <c r="T44" s="40"/>
      <c r="U44" s="35"/>
      <c r="V44" s="35"/>
      <c r="W44" s="35"/>
      <c r="X44" s="41"/>
      <c r="Y44" s="280" t="s">
        <v>155</v>
      </c>
      <c r="Z44" s="233" t="s">
        <v>36</v>
      </c>
    </row>
    <row r="45" spans="1:26" s="85" customFormat="1" x14ac:dyDescent="0.2">
      <c r="A45" s="276" t="s">
        <v>190</v>
      </c>
      <c r="B45" s="287" t="s">
        <v>53</v>
      </c>
      <c r="C45" s="192" t="s">
        <v>143</v>
      </c>
      <c r="D45" s="200"/>
      <c r="E45" s="82"/>
      <c r="F45" s="83"/>
      <c r="G45" s="83"/>
      <c r="H45" s="83"/>
      <c r="I45" s="84"/>
      <c r="J45" s="65"/>
      <c r="K45" s="38"/>
      <c r="L45" s="38"/>
      <c r="M45" s="38"/>
      <c r="N45" s="66"/>
      <c r="O45" s="37"/>
      <c r="P45" s="38"/>
      <c r="Q45" s="38"/>
      <c r="R45" s="38"/>
      <c r="S45" s="39"/>
      <c r="T45" s="207">
        <v>0</v>
      </c>
      <c r="U45" s="83">
        <v>0</v>
      </c>
      <c r="V45" s="83">
        <v>1</v>
      </c>
      <c r="W45" s="83" t="s">
        <v>50</v>
      </c>
      <c r="X45" s="69">
        <v>3</v>
      </c>
      <c r="Y45" s="280" t="s">
        <v>177</v>
      </c>
      <c r="Z45" s="233" t="s">
        <v>193</v>
      </c>
    </row>
    <row r="46" spans="1:26" s="85" customFormat="1" ht="13.5" thickBot="1" x14ac:dyDescent="0.25">
      <c r="A46" s="155" t="s">
        <v>115</v>
      </c>
      <c r="B46" s="156" t="s">
        <v>67</v>
      </c>
      <c r="C46" s="193" t="s">
        <v>144</v>
      </c>
      <c r="D46" s="201"/>
      <c r="E46" s="204"/>
      <c r="F46" s="196"/>
      <c r="G46" s="196"/>
      <c r="H46" s="196"/>
      <c r="I46" s="205"/>
      <c r="J46" s="203"/>
      <c r="K46" s="50"/>
      <c r="L46" s="50"/>
      <c r="M46" s="50"/>
      <c r="N46" s="206"/>
      <c r="O46" s="49"/>
      <c r="P46" s="50"/>
      <c r="Q46" s="50"/>
      <c r="R46" s="50"/>
      <c r="S46" s="51"/>
      <c r="T46" s="208" t="s">
        <v>65</v>
      </c>
      <c r="U46" s="196"/>
      <c r="V46" s="196"/>
      <c r="W46" s="196" t="s">
        <v>50</v>
      </c>
      <c r="X46" s="197">
        <v>7</v>
      </c>
      <c r="Y46" s="280" t="s">
        <v>177</v>
      </c>
      <c r="Z46" s="236" t="s">
        <v>64</v>
      </c>
    </row>
    <row r="47" spans="1:26" ht="13.5" thickBot="1" x14ac:dyDescent="0.25">
      <c r="A47" s="74"/>
      <c r="B47" s="86" t="s">
        <v>33</v>
      </c>
      <c r="C47" s="86"/>
      <c r="D47" s="194">
        <f>SUM(I47,N47,S47,X47)</f>
        <v>30</v>
      </c>
      <c r="E47" s="195"/>
      <c r="F47" s="195"/>
      <c r="G47" s="195"/>
      <c r="H47" s="195"/>
      <c r="I47" s="195">
        <f>SUM(I43:I45)</f>
        <v>0</v>
      </c>
      <c r="J47" s="195">
        <f>SUM(J43:J45)</f>
        <v>0</v>
      </c>
      <c r="K47" s="195">
        <f>SUM(K43:K45)</f>
        <v>2</v>
      </c>
      <c r="L47" s="195"/>
      <c r="M47" s="195"/>
      <c r="N47" s="195">
        <f>SUM(N43:N45)</f>
        <v>10</v>
      </c>
      <c r="O47" s="195">
        <f>SUM(O44:O45)</f>
        <v>0</v>
      </c>
      <c r="P47" s="195">
        <f>SUM(P44:P45)</f>
        <v>2</v>
      </c>
      <c r="Q47" s="195"/>
      <c r="R47" s="195"/>
      <c r="S47" s="195">
        <f>SUM(S43:S45)</f>
        <v>10</v>
      </c>
      <c r="T47" s="195">
        <f>SUM(T44:T45)</f>
        <v>0</v>
      </c>
      <c r="U47" s="195">
        <f>SUM(U44:U45)</f>
        <v>0</v>
      </c>
      <c r="V47" s="195"/>
      <c r="W47" s="195"/>
      <c r="X47" s="195">
        <f>SUM(X43:X46)</f>
        <v>10</v>
      </c>
      <c r="Y47" s="77"/>
      <c r="Z47" s="237"/>
    </row>
    <row r="48" spans="1:26" ht="13.5" thickBot="1" x14ac:dyDescent="0.25">
      <c r="A48" s="87"/>
      <c r="B48" s="88" t="s">
        <v>68</v>
      </c>
      <c r="C48" s="88"/>
      <c r="D48" s="89">
        <f>SUM(D47,D41,D26)</f>
        <v>111</v>
      </c>
      <c r="E48" s="89">
        <f>SUM(E47,E41,E26)</f>
        <v>9</v>
      </c>
      <c r="F48" s="89">
        <f>SUM(F47,F41,F26)</f>
        <v>3</v>
      </c>
      <c r="G48" s="89"/>
      <c r="H48" s="89">
        <f>SUM(H47,H41,H26)</f>
        <v>0</v>
      </c>
      <c r="I48" s="89">
        <f>I26+I41+I47</f>
        <v>16</v>
      </c>
      <c r="J48" s="89">
        <f>SUM(J47,J41,J26)</f>
        <v>7</v>
      </c>
      <c r="K48" s="89">
        <f>SUM(K47,K41,K26)</f>
        <v>16</v>
      </c>
      <c r="L48" s="89"/>
      <c r="M48" s="89">
        <f>SUM(M47,M41,M26)</f>
        <v>0</v>
      </c>
      <c r="N48" s="89">
        <f>N26+N41+N47</f>
        <v>36</v>
      </c>
      <c r="O48" s="89">
        <f>SUM(O47,O41,O26)</f>
        <v>14</v>
      </c>
      <c r="P48" s="89">
        <f>SUM(P47,P41,P26)</f>
        <v>4</v>
      </c>
      <c r="Q48" s="89"/>
      <c r="R48" s="89">
        <f>SUM(R47,R41,R26)</f>
        <v>0</v>
      </c>
      <c r="S48" s="89">
        <f>S26+S41+S47</f>
        <v>30</v>
      </c>
      <c r="T48" s="89">
        <f>SUM(T47,T41,T26)</f>
        <v>10</v>
      </c>
      <c r="U48" s="89">
        <f>SUM(U47,U41,U26)</f>
        <v>5</v>
      </c>
      <c r="V48" s="89"/>
      <c r="W48" s="89">
        <f>SUM(W47,W41,W26)</f>
        <v>0</v>
      </c>
      <c r="X48" s="89">
        <f>X26+X41+X47</f>
        <v>29</v>
      </c>
      <c r="Y48" s="90"/>
      <c r="Z48" s="238"/>
    </row>
    <row r="49" spans="1:27" s="20" customFormat="1" ht="13.5" thickBot="1" x14ac:dyDescent="0.25">
      <c r="A49" s="331" t="s">
        <v>52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3"/>
    </row>
    <row r="50" spans="1:27" s="100" customFormat="1" ht="12.75" customHeight="1" thickBot="1" x14ac:dyDescent="0.25">
      <c r="A50" s="322" t="s">
        <v>69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4"/>
    </row>
    <row r="51" spans="1:27" s="100" customFormat="1" ht="12.75" customHeight="1" x14ac:dyDescent="0.2">
      <c r="A51" s="101" t="s">
        <v>111</v>
      </c>
      <c r="B51" s="102" t="s">
        <v>70</v>
      </c>
      <c r="C51" s="101" t="s">
        <v>145</v>
      </c>
      <c r="D51" s="103"/>
      <c r="E51" s="104"/>
      <c r="F51" s="105"/>
      <c r="G51" s="105"/>
      <c r="H51" s="106"/>
      <c r="I51" s="107"/>
      <c r="J51" s="108"/>
      <c r="K51" s="105"/>
      <c r="L51" s="105"/>
      <c r="M51" s="105"/>
      <c r="N51" s="109"/>
      <c r="O51" s="108"/>
      <c r="P51" s="105"/>
      <c r="Q51" s="105"/>
      <c r="R51" s="105"/>
      <c r="S51" s="109"/>
      <c r="T51" s="104">
        <v>0</v>
      </c>
      <c r="U51" s="105">
        <v>3</v>
      </c>
      <c r="V51" s="105">
        <v>0</v>
      </c>
      <c r="W51" s="105" t="s">
        <v>71</v>
      </c>
      <c r="X51" s="107">
        <v>4</v>
      </c>
      <c r="Y51" s="270" t="s">
        <v>156</v>
      </c>
      <c r="Z51" s="271" t="s">
        <v>72</v>
      </c>
    </row>
    <row r="52" spans="1:27" s="100" customFormat="1" ht="12.75" customHeight="1" x14ac:dyDescent="0.2">
      <c r="A52" s="110" t="s">
        <v>112</v>
      </c>
      <c r="B52" s="111" t="s">
        <v>179</v>
      </c>
      <c r="C52" s="110" t="s">
        <v>146</v>
      </c>
      <c r="D52" s="112"/>
      <c r="E52" s="113"/>
      <c r="F52" s="114"/>
      <c r="G52" s="114"/>
      <c r="H52" s="114"/>
      <c r="I52" s="115"/>
      <c r="J52" s="116"/>
      <c r="K52" s="114"/>
      <c r="L52" s="114"/>
      <c r="M52" s="114"/>
      <c r="N52" s="117"/>
      <c r="O52" s="116"/>
      <c r="P52" s="114"/>
      <c r="Q52" s="114"/>
      <c r="R52" s="118"/>
      <c r="S52" s="117"/>
      <c r="T52" s="113">
        <v>0</v>
      </c>
      <c r="U52" s="114">
        <v>3</v>
      </c>
      <c r="V52" s="114">
        <v>0</v>
      </c>
      <c r="W52" s="118" t="s">
        <v>71</v>
      </c>
      <c r="X52" s="115">
        <v>4</v>
      </c>
      <c r="Y52" s="272" t="s">
        <v>156</v>
      </c>
      <c r="Z52" s="278" t="s">
        <v>76</v>
      </c>
    </row>
    <row r="53" spans="1:27" s="100" customFormat="1" ht="12.75" customHeight="1" thickBot="1" x14ac:dyDescent="0.25">
      <c r="A53" s="119" t="s">
        <v>113</v>
      </c>
      <c r="B53" s="120" t="s">
        <v>75</v>
      </c>
      <c r="C53" s="119" t="s">
        <v>147</v>
      </c>
      <c r="D53" s="121"/>
      <c r="E53" s="122"/>
      <c r="F53" s="123"/>
      <c r="G53" s="123"/>
      <c r="H53" s="124"/>
      <c r="I53" s="125"/>
      <c r="J53" s="126"/>
      <c r="K53" s="127"/>
      <c r="L53" s="123"/>
      <c r="M53" s="127"/>
      <c r="N53" s="128"/>
      <c r="O53" s="129">
        <v>0</v>
      </c>
      <c r="P53" s="123">
        <v>3</v>
      </c>
      <c r="Q53" s="123">
        <v>0</v>
      </c>
      <c r="R53" s="123" t="s">
        <v>50</v>
      </c>
      <c r="S53" s="130">
        <v>4</v>
      </c>
      <c r="T53" s="122"/>
      <c r="U53" s="123"/>
      <c r="V53" s="123"/>
      <c r="W53" s="123"/>
      <c r="X53" s="130"/>
      <c r="Y53" s="273" t="s">
        <v>156</v>
      </c>
      <c r="Z53" s="281" t="s">
        <v>74</v>
      </c>
    </row>
    <row r="54" spans="1:27" s="100" customFormat="1" ht="12.75" customHeight="1" thickBot="1" x14ac:dyDescent="0.25">
      <c r="A54" s="325" t="s">
        <v>77</v>
      </c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7"/>
    </row>
    <row r="55" spans="1:27" s="100" customFormat="1" ht="12.75" customHeight="1" x14ac:dyDescent="0.2">
      <c r="A55" s="174" t="s">
        <v>116</v>
      </c>
      <c r="B55" s="171" t="s">
        <v>78</v>
      </c>
      <c r="C55" s="101" t="s">
        <v>148</v>
      </c>
      <c r="D55" s="182"/>
      <c r="E55" s="108"/>
      <c r="F55" s="105"/>
      <c r="G55" s="105"/>
      <c r="H55" s="106"/>
      <c r="I55" s="131"/>
      <c r="J55" s="104">
        <v>0</v>
      </c>
      <c r="K55" s="105">
        <v>3</v>
      </c>
      <c r="L55" s="105">
        <v>0</v>
      </c>
      <c r="M55" s="106" t="s">
        <v>50</v>
      </c>
      <c r="N55" s="146">
        <v>4</v>
      </c>
      <c r="O55" s="108"/>
      <c r="P55" s="105"/>
      <c r="Q55" s="105"/>
      <c r="R55" s="105"/>
      <c r="S55" s="109"/>
      <c r="T55" s="104"/>
      <c r="U55" s="105"/>
      <c r="V55" s="105"/>
      <c r="W55" s="105"/>
      <c r="X55" s="109"/>
      <c r="Y55" s="267" t="s">
        <v>79</v>
      </c>
      <c r="Z55" s="239" t="s">
        <v>80</v>
      </c>
    </row>
    <row r="56" spans="1:27" s="134" customFormat="1" x14ac:dyDescent="0.2">
      <c r="A56" s="175" t="s">
        <v>117</v>
      </c>
      <c r="B56" s="178" t="s">
        <v>81</v>
      </c>
      <c r="C56" s="178" t="s">
        <v>81</v>
      </c>
      <c r="D56" s="183"/>
      <c r="E56" s="116"/>
      <c r="F56" s="114"/>
      <c r="G56" s="114"/>
      <c r="H56" s="118"/>
      <c r="I56" s="132"/>
      <c r="J56" s="113"/>
      <c r="K56" s="114"/>
      <c r="L56" s="114"/>
      <c r="M56" s="118"/>
      <c r="N56" s="133"/>
      <c r="O56" s="116"/>
      <c r="P56" s="114"/>
      <c r="Q56" s="114"/>
      <c r="R56" s="118"/>
      <c r="S56" s="132"/>
      <c r="T56" s="113">
        <v>0</v>
      </c>
      <c r="U56" s="114">
        <v>3</v>
      </c>
      <c r="V56" s="114">
        <v>0</v>
      </c>
      <c r="W56" s="114" t="s">
        <v>50</v>
      </c>
      <c r="X56" s="117">
        <v>4</v>
      </c>
      <c r="Y56" s="268" t="s">
        <v>158</v>
      </c>
      <c r="Z56" s="253" t="s">
        <v>82</v>
      </c>
    </row>
    <row r="57" spans="1:27" s="139" customFormat="1" x14ac:dyDescent="0.2">
      <c r="A57" s="175" t="s">
        <v>114</v>
      </c>
      <c r="B57" s="179" t="s">
        <v>83</v>
      </c>
      <c r="C57" s="110" t="s">
        <v>149</v>
      </c>
      <c r="D57" s="184"/>
      <c r="E57" s="136"/>
      <c r="F57" s="118"/>
      <c r="G57" s="118"/>
      <c r="H57" s="118"/>
      <c r="I57" s="132"/>
      <c r="J57" s="186"/>
      <c r="K57" s="170"/>
      <c r="L57" s="118"/>
      <c r="M57" s="170"/>
      <c r="N57" s="133"/>
      <c r="O57" s="116"/>
      <c r="P57" s="114"/>
      <c r="Q57" s="114"/>
      <c r="R57" s="118"/>
      <c r="S57" s="132"/>
      <c r="T57" s="189">
        <v>0</v>
      </c>
      <c r="U57" s="118">
        <v>3</v>
      </c>
      <c r="V57" s="118">
        <v>0</v>
      </c>
      <c r="W57" s="118" t="s">
        <v>50</v>
      </c>
      <c r="X57" s="132">
        <v>4</v>
      </c>
      <c r="Y57" s="268" t="s">
        <v>158</v>
      </c>
      <c r="Z57" s="240" t="s">
        <v>38</v>
      </c>
    </row>
    <row r="58" spans="1:27" s="167" customFormat="1" ht="13.5" thickBot="1" x14ac:dyDescent="0.25">
      <c r="A58" s="176" t="s">
        <v>151</v>
      </c>
      <c r="B58" s="180" t="s">
        <v>152</v>
      </c>
      <c r="C58" s="181" t="s">
        <v>153</v>
      </c>
      <c r="D58" s="185"/>
      <c r="E58" s="288">
        <v>0</v>
      </c>
      <c r="F58" s="289">
        <v>4</v>
      </c>
      <c r="G58" s="289"/>
      <c r="H58" s="289" t="s">
        <v>50</v>
      </c>
      <c r="I58" s="290">
        <v>5</v>
      </c>
      <c r="J58" s="177"/>
      <c r="K58" s="172"/>
      <c r="L58" s="172"/>
      <c r="M58" s="172"/>
      <c r="N58" s="188"/>
      <c r="O58" s="187"/>
      <c r="P58" s="172"/>
      <c r="Q58" s="172"/>
      <c r="R58" s="172"/>
      <c r="S58" s="173"/>
      <c r="T58" s="177"/>
      <c r="U58" s="172"/>
      <c r="V58" s="172"/>
      <c r="W58" s="172"/>
      <c r="X58" s="173"/>
      <c r="Y58" s="269" t="s">
        <v>79</v>
      </c>
      <c r="Z58" s="241" t="s">
        <v>154</v>
      </c>
    </row>
    <row r="59" spans="1:27" s="144" customFormat="1" ht="14.25" customHeight="1" thickBot="1" x14ac:dyDescent="0.3">
      <c r="A59" s="328" t="s">
        <v>84</v>
      </c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6"/>
      <c r="Z59" s="330"/>
    </row>
    <row r="60" spans="1:27" s="134" customFormat="1" x14ac:dyDescent="0.2">
      <c r="A60" s="110" t="s">
        <v>118</v>
      </c>
      <c r="B60" s="145" t="s">
        <v>85</v>
      </c>
      <c r="C60" s="145" t="s">
        <v>85</v>
      </c>
      <c r="D60" s="103"/>
      <c r="E60" s="108"/>
      <c r="F60" s="105"/>
      <c r="G60" s="105"/>
      <c r="H60" s="106"/>
      <c r="I60" s="131"/>
      <c r="J60" s="108"/>
      <c r="K60" s="105"/>
      <c r="L60" s="105"/>
      <c r="M60" s="106"/>
      <c r="N60" s="131"/>
      <c r="O60" s="104"/>
      <c r="P60" s="105"/>
      <c r="Q60" s="105"/>
      <c r="R60" s="106"/>
      <c r="S60" s="146"/>
      <c r="T60" s="108">
        <v>0</v>
      </c>
      <c r="U60" s="105">
        <v>3</v>
      </c>
      <c r="V60" s="105">
        <v>0</v>
      </c>
      <c r="W60" s="105" t="s">
        <v>50</v>
      </c>
      <c r="X60" s="109">
        <v>4</v>
      </c>
      <c r="Y60" s="231" t="s">
        <v>157</v>
      </c>
      <c r="Z60" s="242" t="s">
        <v>86</v>
      </c>
    </row>
    <row r="61" spans="1:27" s="134" customFormat="1" x14ac:dyDescent="0.2">
      <c r="A61" s="110" t="s">
        <v>119</v>
      </c>
      <c r="B61" s="147" t="s">
        <v>87</v>
      </c>
      <c r="C61" s="147" t="s">
        <v>87</v>
      </c>
      <c r="D61" s="135"/>
      <c r="E61" s="136"/>
      <c r="F61" s="118"/>
      <c r="G61" s="118"/>
      <c r="H61" s="118"/>
      <c r="I61" s="132"/>
      <c r="J61" s="210"/>
      <c r="K61" s="137"/>
      <c r="L61" s="118"/>
      <c r="M61" s="137"/>
      <c r="N61" s="132"/>
      <c r="O61" s="113"/>
      <c r="P61" s="114"/>
      <c r="Q61" s="114"/>
      <c r="R61" s="118"/>
      <c r="S61" s="132"/>
      <c r="T61" s="136">
        <v>0</v>
      </c>
      <c r="U61" s="118">
        <v>3</v>
      </c>
      <c r="V61" s="138">
        <v>0</v>
      </c>
      <c r="W61" s="138" t="s">
        <v>50</v>
      </c>
      <c r="X61" s="132">
        <v>4</v>
      </c>
      <c r="Y61" s="231" t="s">
        <v>157</v>
      </c>
      <c r="Z61" s="243" t="s">
        <v>32</v>
      </c>
    </row>
    <row r="62" spans="1:27" s="134" customFormat="1" ht="13.5" thickBot="1" x14ac:dyDescent="0.25">
      <c r="A62" s="110" t="s">
        <v>120</v>
      </c>
      <c r="B62" s="148" t="s">
        <v>88</v>
      </c>
      <c r="C62" s="148" t="s">
        <v>88</v>
      </c>
      <c r="D62" s="149"/>
      <c r="E62" s="140"/>
      <c r="F62" s="124"/>
      <c r="G62" s="124"/>
      <c r="H62" s="124"/>
      <c r="I62" s="141"/>
      <c r="J62" s="140"/>
      <c r="K62" s="124"/>
      <c r="L62" s="124"/>
      <c r="M62" s="124"/>
      <c r="N62" s="141"/>
      <c r="O62" s="209">
        <v>0</v>
      </c>
      <c r="P62" s="142">
        <v>3</v>
      </c>
      <c r="Q62" s="142">
        <v>0</v>
      </c>
      <c r="R62" s="143" t="s">
        <v>50</v>
      </c>
      <c r="S62" s="141">
        <v>4</v>
      </c>
      <c r="T62" s="129">
        <v>0</v>
      </c>
      <c r="U62" s="123"/>
      <c r="V62" s="123"/>
      <c r="W62" s="124"/>
      <c r="X62" s="141"/>
      <c r="Y62" s="231" t="s">
        <v>157</v>
      </c>
      <c r="Z62" s="244" t="s">
        <v>89</v>
      </c>
    </row>
    <row r="63" spans="1:27" s="20" customFormat="1" ht="12.75" customHeight="1" thickBot="1" x14ac:dyDescent="0.25">
      <c r="A63" s="316" t="s">
        <v>92</v>
      </c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8"/>
      <c r="AA63" s="98"/>
    </row>
    <row r="64" spans="1:27" s="85" customFormat="1" ht="13.5" thickBot="1" x14ac:dyDescent="0.25">
      <c r="A64" s="230" t="s">
        <v>121</v>
      </c>
      <c r="B64" s="218" t="s">
        <v>92</v>
      </c>
      <c r="C64" s="166" t="s">
        <v>150</v>
      </c>
      <c r="D64" s="211"/>
      <c r="E64" s="212"/>
      <c r="F64" s="213"/>
      <c r="G64" s="213"/>
      <c r="H64" s="213"/>
      <c r="I64" s="214"/>
      <c r="J64" s="215"/>
      <c r="K64" s="213"/>
      <c r="L64" s="213"/>
      <c r="M64" s="213"/>
      <c r="N64" s="216"/>
      <c r="O64" s="212"/>
      <c r="P64" s="213"/>
      <c r="Q64" s="213"/>
      <c r="R64" s="213"/>
      <c r="S64" s="214"/>
      <c r="T64" s="217">
        <v>0</v>
      </c>
      <c r="U64" s="213">
        <v>3</v>
      </c>
      <c r="V64" s="213"/>
      <c r="W64" s="213" t="s">
        <v>50</v>
      </c>
      <c r="X64" s="214">
        <v>5</v>
      </c>
      <c r="Y64" s="282" t="s">
        <v>157</v>
      </c>
      <c r="Z64" s="283" t="s">
        <v>30</v>
      </c>
    </row>
    <row r="65" spans="1:143" s="20" customFormat="1" ht="12.75" customHeight="1" thickBot="1" x14ac:dyDescent="0.25">
      <c r="A65" s="338" t="s">
        <v>180</v>
      </c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40"/>
      <c r="Z65" s="341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</row>
    <row r="66" spans="1:143" s="85" customFormat="1" ht="15.75" customHeight="1" thickBot="1" x14ac:dyDescent="0.25">
      <c r="A66" s="254" t="s">
        <v>197</v>
      </c>
      <c r="B66" s="255" t="s">
        <v>181</v>
      </c>
      <c r="C66" s="256" t="s">
        <v>182</v>
      </c>
      <c r="D66" s="257"/>
      <c r="E66" s="306"/>
      <c r="F66" s="307"/>
      <c r="G66" s="307"/>
      <c r="H66" s="307"/>
      <c r="I66" s="307"/>
      <c r="J66" s="307"/>
      <c r="K66" s="307"/>
      <c r="L66" s="307"/>
      <c r="M66" s="307"/>
      <c r="N66" s="308"/>
      <c r="O66" s="258">
        <v>0</v>
      </c>
      <c r="P66" s="259">
        <v>3</v>
      </c>
      <c r="Q66" s="259"/>
      <c r="R66" s="259" t="s">
        <v>50</v>
      </c>
      <c r="S66" s="260">
        <v>3</v>
      </c>
      <c r="T66" s="258">
        <v>0</v>
      </c>
      <c r="U66" s="259">
        <v>3</v>
      </c>
      <c r="V66" s="259"/>
      <c r="W66" s="259" t="s">
        <v>50</v>
      </c>
      <c r="X66" s="260">
        <v>3</v>
      </c>
      <c r="Y66" s="32" t="s">
        <v>158</v>
      </c>
      <c r="Z66" s="284" t="s">
        <v>38</v>
      </c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249"/>
      <c r="AM66" s="249"/>
      <c r="AN66" s="249"/>
      <c r="AO66" s="249"/>
      <c r="AP66" s="249"/>
      <c r="AQ66" s="249"/>
      <c r="AR66" s="249"/>
      <c r="AS66" s="249"/>
      <c r="AT66" s="249"/>
      <c r="AU66" s="249"/>
      <c r="AV66" s="249"/>
      <c r="AW66" s="249"/>
      <c r="AX66" s="249"/>
      <c r="AY66" s="249"/>
      <c r="AZ66" s="249"/>
      <c r="BA66" s="249"/>
      <c r="BB66" s="249"/>
      <c r="BC66" s="249"/>
      <c r="BD66" s="249"/>
      <c r="BE66" s="249"/>
      <c r="BF66" s="249"/>
      <c r="BG66" s="249"/>
      <c r="BH66" s="249"/>
      <c r="BI66" s="249"/>
      <c r="BJ66" s="249"/>
      <c r="BK66" s="249"/>
      <c r="BL66" s="249"/>
      <c r="BM66" s="249"/>
      <c r="BN66" s="249"/>
      <c r="BO66" s="249"/>
      <c r="BP66" s="249"/>
      <c r="BQ66" s="249"/>
      <c r="BR66" s="249"/>
      <c r="BS66" s="249"/>
      <c r="BT66" s="249"/>
      <c r="BU66" s="249"/>
      <c r="BV66" s="249"/>
      <c r="BW66" s="249"/>
      <c r="BX66" s="249"/>
      <c r="BY66" s="249"/>
      <c r="BZ66" s="249"/>
      <c r="CA66" s="249"/>
      <c r="CB66" s="249"/>
      <c r="CC66" s="249"/>
      <c r="CD66" s="249"/>
      <c r="CE66" s="249"/>
      <c r="CF66" s="249"/>
      <c r="CG66" s="249"/>
      <c r="CH66" s="249"/>
      <c r="CI66" s="249"/>
      <c r="CJ66" s="249"/>
      <c r="CK66" s="249"/>
      <c r="CL66" s="249"/>
      <c r="CM66" s="249"/>
      <c r="CN66" s="249"/>
      <c r="CO66" s="249"/>
      <c r="CP66" s="249"/>
      <c r="CQ66" s="249"/>
      <c r="CR66" s="249"/>
      <c r="CS66" s="249"/>
      <c r="CT66" s="249"/>
      <c r="CU66" s="249"/>
      <c r="CV66" s="249"/>
      <c r="CW66" s="249"/>
      <c r="CX66" s="249"/>
      <c r="CY66" s="249"/>
      <c r="CZ66" s="249"/>
      <c r="DA66" s="249"/>
      <c r="DB66" s="249"/>
      <c r="DC66" s="249"/>
      <c r="DD66" s="249"/>
      <c r="DE66" s="249"/>
      <c r="DF66" s="249"/>
      <c r="DG66" s="249"/>
      <c r="DH66" s="249"/>
      <c r="DI66" s="249"/>
      <c r="DJ66" s="249"/>
      <c r="DK66" s="249"/>
      <c r="DL66" s="249"/>
      <c r="DM66" s="249"/>
      <c r="DN66" s="249"/>
      <c r="DO66" s="249"/>
      <c r="DP66" s="249"/>
      <c r="DQ66" s="249"/>
      <c r="DR66" s="249"/>
      <c r="DS66" s="249"/>
      <c r="DT66" s="249"/>
      <c r="DU66" s="249"/>
      <c r="DV66" s="249"/>
      <c r="DW66" s="249"/>
      <c r="DX66" s="249"/>
    </row>
    <row r="67" spans="1:143" s="85" customFormat="1" ht="15.75" customHeight="1" thickBot="1" x14ac:dyDescent="0.25">
      <c r="A67" s="254" t="s">
        <v>198</v>
      </c>
      <c r="B67" s="255" t="s">
        <v>202</v>
      </c>
      <c r="C67" s="256" t="s">
        <v>183</v>
      </c>
      <c r="D67" s="261"/>
      <c r="E67" s="309"/>
      <c r="F67" s="310"/>
      <c r="G67" s="310"/>
      <c r="H67" s="310"/>
      <c r="I67" s="310"/>
      <c r="J67" s="310"/>
      <c r="K67" s="310"/>
      <c r="L67" s="310"/>
      <c r="M67" s="310"/>
      <c r="N67" s="311"/>
      <c r="O67" s="82">
        <v>0</v>
      </c>
      <c r="P67" s="83">
        <v>3</v>
      </c>
      <c r="Q67" s="83"/>
      <c r="R67" s="83" t="s">
        <v>50</v>
      </c>
      <c r="S67" s="262">
        <v>3</v>
      </c>
      <c r="T67" s="82">
        <v>0</v>
      </c>
      <c r="U67" s="83">
        <v>3</v>
      </c>
      <c r="V67" s="83"/>
      <c r="W67" s="83" t="s">
        <v>50</v>
      </c>
      <c r="X67" s="262">
        <v>3</v>
      </c>
      <c r="Y67" s="32" t="s">
        <v>158</v>
      </c>
      <c r="Z67" s="284" t="s">
        <v>38</v>
      </c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49"/>
      <c r="AP67" s="249"/>
      <c r="AQ67" s="249"/>
      <c r="AR67" s="249"/>
      <c r="AS67" s="249"/>
      <c r="AT67" s="249"/>
      <c r="AU67" s="249"/>
      <c r="AV67" s="249"/>
      <c r="AW67" s="249"/>
      <c r="AX67" s="249"/>
      <c r="AY67" s="249"/>
      <c r="AZ67" s="249"/>
      <c r="BA67" s="249"/>
      <c r="BB67" s="249"/>
      <c r="BC67" s="249"/>
      <c r="BD67" s="249"/>
      <c r="BE67" s="249"/>
      <c r="BF67" s="249"/>
      <c r="BG67" s="249"/>
      <c r="BH67" s="249"/>
      <c r="BI67" s="249"/>
      <c r="BJ67" s="249"/>
      <c r="BK67" s="249"/>
      <c r="BL67" s="249"/>
      <c r="BM67" s="249"/>
      <c r="BN67" s="249"/>
      <c r="BO67" s="249"/>
      <c r="BP67" s="249"/>
      <c r="BQ67" s="249"/>
      <c r="BR67" s="249"/>
      <c r="BS67" s="249"/>
      <c r="BT67" s="249"/>
      <c r="BU67" s="249"/>
      <c r="BV67" s="249"/>
      <c r="BW67" s="249"/>
      <c r="BX67" s="249"/>
      <c r="BY67" s="249"/>
      <c r="BZ67" s="249"/>
      <c r="CA67" s="249"/>
      <c r="CB67" s="249"/>
      <c r="CC67" s="249"/>
      <c r="CD67" s="249"/>
      <c r="CE67" s="249"/>
      <c r="CF67" s="249"/>
      <c r="CG67" s="249"/>
      <c r="CH67" s="249"/>
      <c r="CI67" s="249"/>
      <c r="CJ67" s="249"/>
      <c r="CK67" s="249"/>
      <c r="CL67" s="249"/>
      <c r="CM67" s="249"/>
      <c r="CN67" s="249"/>
      <c r="CO67" s="249"/>
      <c r="CP67" s="249"/>
      <c r="CQ67" s="249"/>
      <c r="CR67" s="249"/>
      <c r="CS67" s="249"/>
      <c r="CT67" s="249"/>
      <c r="CU67" s="249"/>
      <c r="CV67" s="249"/>
      <c r="CW67" s="249"/>
      <c r="CX67" s="249"/>
      <c r="CY67" s="249"/>
      <c r="CZ67" s="249"/>
      <c r="DA67" s="249"/>
      <c r="DB67" s="249"/>
      <c r="DC67" s="249"/>
      <c r="DD67" s="249"/>
      <c r="DE67" s="249"/>
      <c r="DF67" s="249"/>
      <c r="DG67" s="249"/>
      <c r="DH67" s="249"/>
      <c r="DI67" s="249"/>
      <c r="DJ67" s="249"/>
      <c r="DK67" s="249"/>
      <c r="DL67" s="249"/>
      <c r="DM67" s="249"/>
      <c r="DN67" s="249"/>
      <c r="DO67" s="249"/>
      <c r="DP67" s="249"/>
      <c r="DQ67" s="249"/>
      <c r="DR67" s="249"/>
      <c r="DS67" s="249"/>
      <c r="DT67" s="249"/>
      <c r="DU67" s="249"/>
      <c r="DV67" s="249"/>
      <c r="DW67" s="249"/>
      <c r="DX67" s="249"/>
    </row>
    <row r="68" spans="1:143" s="85" customFormat="1" ht="15.75" customHeight="1" thickBot="1" x14ac:dyDescent="0.25">
      <c r="A68" s="230" t="s">
        <v>199</v>
      </c>
      <c r="B68" s="263" t="s">
        <v>203</v>
      </c>
      <c r="C68" s="264" t="s">
        <v>184</v>
      </c>
      <c r="D68" s="265"/>
      <c r="E68" s="312"/>
      <c r="F68" s="313"/>
      <c r="G68" s="313"/>
      <c r="H68" s="313"/>
      <c r="I68" s="313"/>
      <c r="J68" s="313"/>
      <c r="K68" s="313"/>
      <c r="L68" s="313"/>
      <c r="M68" s="313"/>
      <c r="N68" s="314"/>
      <c r="O68" s="204">
        <v>0</v>
      </c>
      <c r="P68" s="196">
        <v>3</v>
      </c>
      <c r="Q68" s="196"/>
      <c r="R68" s="196" t="s">
        <v>50</v>
      </c>
      <c r="S68" s="266">
        <v>3</v>
      </c>
      <c r="T68" s="204">
        <v>0</v>
      </c>
      <c r="U68" s="196">
        <v>3</v>
      </c>
      <c r="V68" s="196"/>
      <c r="W68" s="196" t="s">
        <v>50</v>
      </c>
      <c r="X68" s="266">
        <v>3</v>
      </c>
      <c r="Y68" s="32" t="s">
        <v>158</v>
      </c>
      <c r="Z68" s="284" t="s">
        <v>38</v>
      </c>
      <c r="AA68" s="249"/>
      <c r="AB68" s="249"/>
      <c r="AC68" s="249"/>
      <c r="AD68" s="249"/>
      <c r="AE68" s="249"/>
      <c r="AF68" s="249"/>
      <c r="AG68" s="249"/>
      <c r="AH68" s="249"/>
      <c r="AI68" s="249"/>
      <c r="AJ68" s="249"/>
      <c r="AK68" s="249"/>
      <c r="AL68" s="249"/>
      <c r="AM68" s="249"/>
      <c r="AN68" s="249"/>
      <c r="AO68" s="249"/>
      <c r="AP68" s="249"/>
      <c r="AQ68" s="249"/>
      <c r="AR68" s="249"/>
      <c r="AS68" s="249"/>
      <c r="AT68" s="249"/>
      <c r="AU68" s="249"/>
      <c r="AV68" s="249"/>
      <c r="AW68" s="249"/>
      <c r="AX68" s="249"/>
      <c r="AY68" s="249"/>
      <c r="AZ68" s="249"/>
      <c r="BA68" s="249"/>
      <c r="BB68" s="249"/>
      <c r="BC68" s="249"/>
      <c r="BD68" s="249"/>
      <c r="BE68" s="249"/>
      <c r="BF68" s="249"/>
      <c r="BG68" s="249"/>
      <c r="BH68" s="249"/>
      <c r="BI68" s="249"/>
      <c r="BJ68" s="249"/>
      <c r="BK68" s="249"/>
      <c r="BL68" s="249"/>
      <c r="BM68" s="249"/>
      <c r="BN68" s="249"/>
      <c r="BO68" s="249"/>
      <c r="BP68" s="249"/>
      <c r="BQ68" s="249"/>
      <c r="BR68" s="249"/>
      <c r="BS68" s="249"/>
      <c r="BT68" s="249"/>
      <c r="BU68" s="249"/>
      <c r="BV68" s="249"/>
      <c r="BW68" s="249"/>
      <c r="BX68" s="249"/>
      <c r="BY68" s="249"/>
      <c r="BZ68" s="249"/>
      <c r="CA68" s="249"/>
      <c r="CB68" s="249"/>
      <c r="CC68" s="249"/>
      <c r="CD68" s="249"/>
      <c r="CE68" s="249"/>
      <c r="CF68" s="249"/>
      <c r="CG68" s="249"/>
      <c r="CH68" s="249"/>
      <c r="CI68" s="249"/>
      <c r="CJ68" s="249"/>
      <c r="CK68" s="249"/>
      <c r="CL68" s="249"/>
      <c r="CM68" s="249"/>
      <c r="CN68" s="249"/>
      <c r="CO68" s="249"/>
      <c r="CP68" s="249"/>
      <c r="CQ68" s="249"/>
      <c r="CR68" s="249"/>
      <c r="CS68" s="249"/>
      <c r="CT68" s="249"/>
      <c r="CU68" s="249"/>
      <c r="CV68" s="249"/>
      <c r="CW68" s="249"/>
      <c r="CX68" s="249"/>
      <c r="CY68" s="249"/>
      <c r="CZ68" s="249"/>
      <c r="DA68" s="249"/>
      <c r="DB68" s="249"/>
      <c r="DC68" s="249"/>
      <c r="DD68" s="249"/>
      <c r="DE68" s="249"/>
      <c r="DF68" s="249"/>
      <c r="DG68" s="249"/>
      <c r="DH68" s="249"/>
      <c r="DI68" s="249"/>
      <c r="DJ68" s="249"/>
      <c r="DK68" s="249"/>
      <c r="DL68" s="249"/>
      <c r="DM68" s="249"/>
      <c r="DN68" s="249"/>
      <c r="DO68" s="249"/>
      <c r="DP68" s="249"/>
      <c r="DQ68" s="249"/>
      <c r="DR68" s="249"/>
      <c r="DS68" s="249"/>
      <c r="DT68" s="249"/>
      <c r="DU68" s="249"/>
      <c r="DV68" s="249"/>
      <c r="DW68" s="249"/>
      <c r="DX68" s="249"/>
    </row>
    <row r="69" spans="1:143" x14ac:dyDescent="0.2">
      <c r="D69" s="250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4"/>
      <c r="AO69" s="251"/>
      <c r="AP69" s="252"/>
      <c r="AQ69" s="252"/>
      <c r="AR69" s="252"/>
      <c r="AS69" s="252"/>
      <c r="AT69" s="252"/>
      <c r="AU69" s="252"/>
      <c r="AV69" s="252"/>
      <c r="AW69" s="252"/>
      <c r="AX69" s="252"/>
      <c r="AY69" s="252"/>
      <c r="AZ69" s="252"/>
      <c r="BA69" s="252"/>
      <c r="BB69" s="252"/>
      <c r="BC69" s="252"/>
      <c r="BD69" s="252"/>
      <c r="BE69" s="252"/>
      <c r="BF69" s="252"/>
      <c r="BG69" s="252"/>
      <c r="BH69" s="252"/>
      <c r="BI69" s="252"/>
      <c r="BJ69" s="252"/>
      <c r="BK69" s="252"/>
      <c r="BL69" s="252"/>
      <c r="BM69" s="252"/>
      <c r="BN69" s="252"/>
      <c r="BO69" s="252"/>
      <c r="BP69" s="252"/>
      <c r="BQ69" s="252"/>
      <c r="BR69" s="252"/>
      <c r="BS69" s="252"/>
      <c r="BT69" s="252"/>
      <c r="BU69" s="252"/>
      <c r="BV69" s="252"/>
      <c r="BW69" s="252"/>
      <c r="BX69" s="252"/>
      <c r="BY69" s="252"/>
      <c r="BZ69" s="252"/>
      <c r="CA69" s="252"/>
      <c r="CB69" s="252"/>
      <c r="CC69" s="252"/>
      <c r="CD69" s="252"/>
      <c r="CE69" s="252"/>
      <c r="CF69" s="252"/>
      <c r="CG69" s="252"/>
      <c r="CH69" s="252"/>
      <c r="CI69" s="252"/>
      <c r="CJ69" s="252"/>
      <c r="CK69" s="252"/>
      <c r="CL69" s="252"/>
      <c r="CM69" s="252"/>
      <c r="CN69" s="252"/>
      <c r="CO69" s="252"/>
      <c r="CP69" s="252"/>
      <c r="CQ69" s="252"/>
      <c r="CR69" s="252"/>
      <c r="CS69" s="252"/>
      <c r="CT69" s="252"/>
      <c r="CU69" s="252"/>
      <c r="CV69" s="252"/>
      <c r="CW69" s="252"/>
      <c r="CX69" s="252"/>
      <c r="CY69" s="252"/>
      <c r="CZ69" s="252"/>
      <c r="DA69" s="252"/>
      <c r="DB69" s="252"/>
      <c r="DC69" s="252"/>
      <c r="DD69" s="252"/>
      <c r="DE69" s="252"/>
      <c r="DF69" s="252"/>
      <c r="DG69" s="252"/>
      <c r="DH69" s="252"/>
      <c r="DI69" s="252"/>
      <c r="DJ69" s="252"/>
      <c r="DK69" s="252"/>
      <c r="DL69" s="252"/>
      <c r="DM69" s="252"/>
      <c r="DN69" s="252"/>
      <c r="DO69" s="252"/>
      <c r="DP69" s="252"/>
      <c r="DQ69" s="252"/>
      <c r="DR69" s="252"/>
      <c r="DS69" s="252"/>
      <c r="DT69" s="252"/>
      <c r="DU69" s="252"/>
      <c r="DV69" s="252"/>
      <c r="DW69" s="252"/>
      <c r="DX69" s="252"/>
      <c r="DY69" s="252"/>
      <c r="DZ69" s="252"/>
      <c r="EA69" s="252"/>
      <c r="EB69" s="252"/>
      <c r="EC69" s="252"/>
      <c r="ED69" s="252"/>
      <c r="EE69" s="252"/>
      <c r="EF69" s="252"/>
      <c r="EG69" s="252"/>
      <c r="EH69" s="252"/>
      <c r="EI69" s="252"/>
      <c r="EJ69" s="252"/>
      <c r="EK69" s="252"/>
      <c r="EL69" s="252"/>
      <c r="EM69" s="252"/>
    </row>
    <row r="70" spans="1:143" x14ac:dyDescent="0.2">
      <c r="D70" s="250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4"/>
      <c r="AO70" s="251"/>
      <c r="AP70" s="252"/>
      <c r="AQ70" s="252"/>
      <c r="AR70" s="252"/>
      <c r="AS70" s="252"/>
      <c r="AT70" s="252"/>
      <c r="AU70" s="252"/>
      <c r="AV70" s="252"/>
      <c r="AW70" s="252"/>
      <c r="AX70" s="252"/>
      <c r="AY70" s="252"/>
      <c r="AZ70" s="252"/>
      <c r="BA70" s="252"/>
      <c r="BB70" s="252"/>
      <c r="BC70" s="252"/>
      <c r="BD70" s="252"/>
      <c r="BE70" s="252"/>
      <c r="BF70" s="252"/>
      <c r="BG70" s="252"/>
      <c r="BH70" s="252"/>
      <c r="BI70" s="252"/>
      <c r="BJ70" s="252"/>
      <c r="BK70" s="252"/>
      <c r="BL70" s="252"/>
      <c r="BM70" s="252"/>
      <c r="BN70" s="252"/>
      <c r="BO70" s="252"/>
      <c r="BP70" s="252"/>
      <c r="BQ70" s="252"/>
      <c r="BR70" s="252"/>
      <c r="BS70" s="252"/>
      <c r="BT70" s="252"/>
      <c r="BU70" s="252"/>
      <c r="BV70" s="252"/>
      <c r="BW70" s="252"/>
      <c r="BX70" s="252"/>
      <c r="BY70" s="252"/>
      <c r="BZ70" s="252"/>
      <c r="CA70" s="252"/>
      <c r="CB70" s="252"/>
      <c r="CC70" s="252"/>
      <c r="CD70" s="252"/>
      <c r="CE70" s="252"/>
      <c r="CF70" s="252"/>
      <c r="CG70" s="252"/>
      <c r="CH70" s="252"/>
      <c r="CI70" s="252"/>
      <c r="CJ70" s="252"/>
      <c r="CK70" s="252"/>
      <c r="CL70" s="252"/>
      <c r="CM70" s="252"/>
      <c r="CN70" s="252"/>
      <c r="CO70" s="252"/>
      <c r="CP70" s="252"/>
      <c r="CQ70" s="252"/>
      <c r="CR70" s="252"/>
      <c r="CS70" s="252"/>
      <c r="CT70" s="252"/>
      <c r="CU70" s="252"/>
      <c r="CV70" s="252"/>
      <c r="CW70" s="252"/>
      <c r="CX70" s="252"/>
      <c r="CY70" s="252"/>
      <c r="CZ70" s="252"/>
      <c r="DA70" s="252"/>
      <c r="DB70" s="252"/>
      <c r="DC70" s="252"/>
      <c r="DD70" s="252"/>
      <c r="DE70" s="252"/>
      <c r="DF70" s="252"/>
      <c r="DG70" s="252"/>
      <c r="DH70" s="252"/>
      <c r="DI70" s="252"/>
      <c r="DJ70" s="252"/>
      <c r="DK70" s="252"/>
      <c r="DL70" s="252"/>
      <c r="DM70" s="252"/>
      <c r="DN70" s="252"/>
      <c r="DO70" s="252"/>
      <c r="DP70" s="252"/>
      <c r="DQ70" s="252"/>
      <c r="DR70" s="252"/>
      <c r="DS70" s="252"/>
      <c r="DT70" s="252"/>
      <c r="DU70" s="252"/>
      <c r="DV70" s="252"/>
      <c r="DW70" s="252"/>
      <c r="DX70" s="252"/>
      <c r="DY70" s="252"/>
      <c r="DZ70" s="252"/>
      <c r="EA70" s="252"/>
      <c r="EB70" s="252"/>
      <c r="EC70" s="252"/>
      <c r="ED70" s="252"/>
      <c r="EE70" s="252"/>
      <c r="EF70" s="252"/>
      <c r="EG70" s="252"/>
      <c r="EH70" s="252"/>
      <c r="EI70" s="252"/>
      <c r="EJ70" s="252"/>
      <c r="EK70" s="252"/>
      <c r="EL70" s="252"/>
      <c r="EM70" s="252"/>
    </row>
    <row r="71" spans="1:143" x14ac:dyDescent="0.2">
      <c r="D71" s="250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4"/>
      <c r="AO71" s="251"/>
      <c r="AP71" s="252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  <c r="BB71" s="252"/>
      <c r="BC71" s="252"/>
      <c r="BD71" s="252"/>
      <c r="BE71" s="252"/>
      <c r="BF71" s="252"/>
      <c r="BG71" s="252"/>
      <c r="BH71" s="252"/>
      <c r="BI71" s="252"/>
      <c r="BJ71" s="252"/>
      <c r="BK71" s="252"/>
      <c r="BL71" s="252"/>
      <c r="BM71" s="252"/>
      <c r="BN71" s="252"/>
      <c r="BO71" s="252"/>
      <c r="BP71" s="252"/>
      <c r="BQ71" s="252"/>
      <c r="BR71" s="252"/>
      <c r="BS71" s="252"/>
      <c r="BT71" s="252"/>
      <c r="BU71" s="252"/>
      <c r="BV71" s="252"/>
      <c r="BW71" s="252"/>
      <c r="BX71" s="252"/>
      <c r="BY71" s="252"/>
      <c r="BZ71" s="252"/>
      <c r="CA71" s="252"/>
      <c r="CB71" s="252"/>
      <c r="CC71" s="252"/>
      <c r="CD71" s="252"/>
      <c r="CE71" s="252"/>
      <c r="CF71" s="252"/>
      <c r="CG71" s="252"/>
      <c r="CH71" s="252"/>
      <c r="CI71" s="252"/>
      <c r="CJ71" s="252"/>
      <c r="CK71" s="252"/>
      <c r="CL71" s="252"/>
      <c r="CM71" s="252"/>
      <c r="CN71" s="252"/>
      <c r="CO71" s="252"/>
      <c r="CP71" s="252"/>
      <c r="CQ71" s="252"/>
      <c r="CR71" s="252"/>
      <c r="CS71" s="252"/>
      <c r="CT71" s="252"/>
      <c r="CU71" s="252"/>
      <c r="CV71" s="252"/>
      <c r="CW71" s="252"/>
      <c r="CX71" s="252"/>
      <c r="CY71" s="252"/>
      <c r="CZ71" s="252"/>
      <c r="DA71" s="252"/>
      <c r="DB71" s="252"/>
      <c r="DC71" s="252"/>
      <c r="DD71" s="252"/>
      <c r="DE71" s="252"/>
      <c r="DF71" s="252"/>
      <c r="DG71" s="252"/>
      <c r="DH71" s="252"/>
      <c r="DI71" s="252"/>
      <c r="DJ71" s="252"/>
      <c r="DK71" s="252"/>
      <c r="DL71" s="252"/>
      <c r="DM71" s="252"/>
      <c r="DN71" s="252"/>
      <c r="DO71" s="252"/>
      <c r="DP71" s="252"/>
      <c r="DQ71" s="252"/>
      <c r="DR71" s="252"/>
      <c r="DS71" s="252"/>
      <c r="DT71" s="252"/>
      <c r="DU71" s="252"/>
      <c r="DV71" s="252"/>
      <c r="DW71" s="252"/>
      <c r="DX71" s="252"/>
      <c r="DY71" s="252"/>
      <c r="DZ71" s="252"/>
      <c r="EA71" s="252"/>
      <c r="EB71" s="252"/>
      <c r="EC71" s="252"/>
      <c r="ED71" s="252"/>
      <c r="EE71" s="252"/>
      <c r="EF71" s="252"/>
      <c r="EG71" s="252"/>
      <c r="EH71" s="252"/>
      <c r="EI71" s="252"/>
      <c r="EJ71" s="252"/>
      <c r="EK71" s="252"/>
      <c r="EL71" s="252"/>
      <c r="EM71" s="252"/>
    </row>
    <row r="72" spans="1:143" ht="12.75" customHeight="1" x14ac:dyDescent="0.2">
      <c r="A72" s="315" t="s">
        <v>185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252"/>
      <c r="AQ72" s="252"/>
      <c r="AR72" s="252"/>
      <c r="AS72" s="252"/>
      <c r="AT72" s="252"/>
      <c r="AU72" s="252"/>
      <c r="AV72" s="252"/>
      <c r="AW72" s="252"/>
      <c r="AX72" s="252"/>
      <c r="AY72" s="252"/>
      <c r="AZ72" s="252"/>
      <c r="BA72" s="252"/>
      <c r="BB72" s="252"/>
      <c r="BC72" s="252"/>
      <c r="BD72" s="252"/>
      <c r="BE72" s="252"/>
      <c r="BF72" s="252"/>
      <c r="BG72" s="252"/>
      <c r="BH72" s="252"/>
      <c r="BI72" s="252"/>
      <c r="BJ72" s="252"/>
      <c r="BK72" s="252"/>
      <c r="BL72" s="252"/>
      <c r="BM72" s="252"/>
      <c r="BN72" s="252"/>
      <c r="BO72" s="252"/>
      <c r="BP72" s="252"/>
      <c r="BQ72" s="252"/>
      <c r="BR72" s="252"/>
      <c r="BS72" s="252"/>
      <c r="BT72" s="252"/>
      <c r="BU72" s="252"/>
      <c r="BV72" s="252"/>
      <c r="BW72" s="252"/>
      <c r="BX72" s="252"/>
      <c r="BY72" s="252"/>
      <c r="BZ72" s="252"/>
      <c r="CA72" s="252"/>
      <c r="CB72" s="252"/>
      <c r="CC72" s="252"/>
      <c r="CD72" s="252"/>
      <c r="CE72" s="252"/>
      <c r="CF72" s="252"/>
      <c r="CG72" s="252"/>
      <c r="CH72" s="252"/>
      <c r="CI72" s="252"/>
      <c r="CJ72" s="252"/>
      <c r="CK72" s="252"/>
      <c r="CL72" s="252"/>
      <c r="CM72" s="252"/>
      <c r="CN72" s="252"/>
      <c r="CO72" s="252"/>
      <c r="CP72" s="252"/>
      <c r="CQ72" s="252"/>
      <c r="CR72" s="252"/>
      <c r="CS72" s="252"/>
      <c r="CT72" s="252"/>
      <c r="CU72" s="252"/>
      <c r="CV72" s="252"/>
      <c r="CW72" s="252"/>
      <c r="CX72" s="252"/>
      <c r="CY72" s="252"/>
      <c r="CZ72" s="252"/>
      <c r="DA72" s="252"/>
      <c r="DB72" s="252"/>
      <c r="DC72" s="252"/>
      <c r="DD72" s="252"/>
      <c r="DE72" s="252"/>
      <c r="DF72" s="252"/>
      <c r="DG72" s="252"/>
      <c r="DH72" s="252"/>
      <c r="DI72" s="252"/>
      <c r="DJ72" s="252"/>
      <c r="DK72" s="252"/>
      <c r="DL72" s="252"/>
      <c r="DM72" s="252"/>
      <c r="DN72" s="252"/>
      <c r="DO72" s="252"/>
      <c r="DP72" s="252"/>
      <c r="DQ72" s="252"/>
      <c r="DR72" s="252"/>
      <c r="DS72" s="252"/>
      <c r="DT72" s="252"/>
      <c r="DU72" s="252"/>
      <c r="DV72" s="252"/>
      <c r="DW72" s="252"/>
      <c r="DX72" s="252"/>
      <c r="DY72" s="252"/>
      <c r="DZ72" s="252"/>
      <c r="EA72" s="252"/>
      <c r="EB72" s="252"/>
      <c r="EC72" s="252"/>
      <c r="ED72" s="252"/>
      <c r="EE72" s="252"/>
      <c r="EF72" s="252"/>
      <c r="EG72" s="252"/>
      <c r="EH72" s="252"/>
      <c r="EI72" s="252"/>
      <c r="EJ72" s="252"/>
      <c r="EK72" s="252"/>
      <c r="EL72" s="252"/>
      <c r="EM72" s="252"/>
    </row>
    <row r="73" spans="1:143" x14ac:dyDescent="0.2">
      <c r="A73" s="315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2"/>
      <c r="BG73" s="252"/>
      <c r="BH73" s="252"/>
      <c r="BI73" s="252"/>
      <c r="BJ73" s="252"/>
      <c r="BK73" s="252"/>
      <c r="BL73" s="252"/>
      <c r="BM73" s="252"/>
      <c r="BN73" s="252"/>
      <c r="BO73" s="252"/>
      <c r="BP73" s="252"/>
      <c r="BQ73" s="252"/>
      <c r="BR73" s="252"/>
      <c r="BS73" s="252"/>
      <c r="BT73" s="252"/>
      <c r="BU73" s="252"/>
      <c r="BV73" s="252"/>
      <c r="BW73" s="252"/>
      <c r="BX73" s="252"/>
      <c r="BY73" s="252"/>
      <c r="BZ73" s="252"/>
      <c r="CA73" s="252"/>
      <c r="CB73" s="252"/>
      <c r="CC73" s="252"/>
      <c r="CD73" s="252"/>
      <c r="CE73" s="252"/>
      <c r="CF73" s="252"/>
      <c r="CG73" s="252"/>
      <c r="CH73" s="252"/>
      <c r="CI73" s="252"/>
      <c r="CJ73" s="252"/>
      <c r="CK73" s="252"/>
      <c r="CL73" s="252"/>
      <c r="CM73" s="252"/>
      <c r="CN73" s="252"/>
      <c r="CO73" s="252"/>
      <c r="CP73" s="252"/>
      <c r="CQ73" s="252"/>
      <c r="CR73" s="252"/>
      <c r="CS73" s="252"/>
      <c r="CT73" s="252"/>
      <c r="CU73" s="252"/>
      <c r="CV73" s="252"/>
      <c r="CW73" s="252"/>
      <c r="CX73" s="252"/>
      <c r="CY73" s="252"/>
      <c r="CZ73" s="252"/>
      <c r="DA73" s="252"/>
      <c r="DB73" s="252"/>
      <c r="DC73" s="252"/>
      <c r="DD73" s="252"/>
      <c r="DE73" s="252"/>
      <c r="DF73" s="252"/>
      <c r="DG73" s="252"/>
      <c r="DH73" s="252"/>
      <c r="DI73" s="252"/>
      <c r="DJ73" s="252"/>
      <c r="DK73" s="252"/>
      <c r="DL73" s="252"/>
      <c r="DM73" s="252"/>
      <c r="DN73" s="252"/>
      <c r="DO73" s="252"/>
      <c r="DP73" s="252"/>
      <c r="DQ73" s="252"/>
      <c r="DR73" s="252"/>
      <c r="DS73" s="252"/>
      <c r="DT73" s="252"/>
      <c r="DU73" s="252"/>
      <c r="DV73" s="252"/>
      <c r="DW73" s="252"/>
      <c r="DX73" s="252"/>
      <c r="DY73" s="252"/>
      <c r="DZ73" s="252"/>
      <c r="EA73" s="252"/>
      <c r="EB73" s="252"/>
      <c r="EC73" s="252"/>
      <c r="ED73" s="252"/>
      <c r="EE73" s="252"/>
      <c r="EF73" s="252"/>
      <c r="EG73" s="252"/>
      <c r="EH73" s="252"/>
      <c r="EI73" s="252"/>
      <c r="EJ73" s="252"/>
      <c r="EK73" s="252"/>
      <c r="EL73" s="252"/>
      <c r="EM73" s="252"/>
    </row>
  </sheetData>
  <mergeCells count="29">
    <mergeCell ref="E66:N68"/>
    <mergeCell ref="A72:AO73"/>
    <mergeCell ref="A63:Z63"/>
    <mergeCell ref="E16:G16"/>
    <mergeCell ref="J16:L16"/>
    <mergeCell ref="O16:Q16"/>
    <mergeCell ref="T16:V16"/>
    <mergeCell ref="A50:Z50"/>
    <mergeCell ref="A54:Z54"/>
    <mergeCell ref="A59:Z59"/>
    <mergeCell ref="A49:Z49"/>
    <mergeCell ref="A18:Z18"/>
    <mergeCell ref="A19:Z19"/>
    <mergeCell ref="A27:Z27"/>
    <mergeCell ref="A42:Z42"/>
    <mergeCell ref="A65:Z65"/>
    <mergeCell ref="A1:Z1"/>
    <mergeCell ref="A2:Z2"/>
    <mergeCell ref="A3:Z3"/>
    <mergeCell ref="A4:Z4"/>
    <mergeCell ref="A15:A17"/>
    <mergeCell ref="B15:B17"/>
    <mergeCell ref="D15:D17"/>
    <mergeCell ref="E15:I15"/>
    <mergeCell ref="J15:N15"/>
    <mergeCell ref="O15:S15"/>
    <mergeCell ref="T15:X15"/>
    <mergeCell ref="Y15:Y17"/>
    <mergeCell ref="Z15:Z17"/>
  </mergeCells>
  <pageMargins left="0.11811023622047245" right="0.11811023622047245" top="0.15748031496062992" bottom="0.15748031496062992" header="0.11811023622047245" footer="0.11811023622047245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5"/>
  <sheetViews>
    <sheetView workbookViewId="0">
      <selection activeCell="A4" sqref="A4:A65"/>
    </sheetView>
  </sheetViews>
  <sheetFormatPr defaultRowHeight="15" x14ac:dyDescent="0.25"/>
  <cols>
    <col min="2" max="2" width="55.42578125" bestFit="1" customWidth="1"/>
    <col min="3" max="3" width="20.28515625" bestFit="1" customWidth="1"/>
  </cols>
  <sheetData>
    <row r="3" spans="1:3" x14ac:dyDescent="0.25">
      <c r="A3" t="s">
        <v>173</v>
      </c>
      <c r="B3" s="246" t="s">
        <v>171</v>
      </c>
      <c r="C3" t="s">
        <v>170</v>
      </c>
    </row>
    <row r="4" spans="1:3" x14ac:dyDescent="0.25">
      <c r="A4" t="s">
        <v>173</v>
      </c>
      <c r="B4" s="247">
        <v>0</v>
      </c>
      <c r="C4" s="245">
        <v>222</v>
      </c>
    </row>
    <row r="5" spans="1:3" x14ac:dyDescent="0.25">
      <c r="A5" t="s">
        <v>173</v>
      </c>
      <c r="B5" s="248">
        <v>0</v>
      </c>
      <c r="C5" s="245">
        <v>0</v>
      </c>
    </row>
    <row r="6" spans="1:3" x14ac:dyDescent="0.25">
      <c r="A6" t="s">
        <v>173</v>
      </c>
      <c r="B6" s="248" t="s">
        <v>68</v>
      </c>
      <c r="C6" s="245">
        <v>111</v>
      </c>
    </row>
    <row r="7" spans="1:3" x14ac:dyDescent="0.25">
      <c r="A7" t="s">
        <v>173</v>
      </c>
      <c r="B7" s="248" t="s">
        <v>33</v>
      </c>
      <c r="C7" s="245">
        <v>111</v>
      </c>
    </row>
    <row r="8" spans="1:3" x14ac:dyDescent="0.25">
      <c r="A8" t="s">
        <v>173</v>
      </c>
      <c r="B8" s="247" t="s">
        <v>154</v>
      </c>
      <c r="C8" s="245">
        <v>5</v>
      </c>
    </row>
    <row r="9" spans="1:3" x14ac:dyDescent="0.25">
      <c r="A9" t="s">
        <v>173</v>
      </c>
      <c r="B9" s="248" t="s">
        <v>152</v>
      </c>
      <c r="C9" s="245">
        <v>5</v>
      </c>
    </row>
    <row r="10" spans="1:3" x14ac:dyDescent="0.25">
      <c r="A10" t="s">
        <v>173</v>
      </c>
      <c r="B10" s="247" t="s">
        <v>36</v>
      </c>
      <c r="C10" s="245">
        <v>32</v>
      </c>
    </row>
    <row r="11" spans="1:3" x14ac:dyDescent="0.25">
      <c r="A11" t="s">
        <v>173</v>
      </c>
      <c r="B11" s="248" t="s">
        <v>92</v>
      </c>
      <c r="C11" s="245">
        <v>5</v>
      </c>
    </row>
    <row r="12" spans="1:3" x14ac:dyDescent="0.25">
      <c r="A12" t="s">
        <v>173</v>
      </c>
      <c r="B12" s="248" t="s">
        <v>49</v>
      </c>
      <c r="C12" s="245">
        <v>10</v>
      </c>
    </row>
    <row r="13" spans="1:3" x14ac:dyDescent="0.25">
      <c r="A13" t="s">
        <v>173</v>
      </c>
      <c r="B13" s="248" t="s">
        <v>51</v>
      </c>
      <c r="C13" s="245">
        <v>10</v>
      </c>
    </row>
    <row r="14" spans="1:3" x14ac:dyDescent="0.25">
      <c r="A14" t="s">
        <v>173</v>
      </c>
      <c r="B14" s="248" t="s">
        <v>53</v>
      </c>
      <c r="C14" s="245">
        <v>3</v>
      </c>
    </row>
    <row r="15" spans="1:3" x14ac:dyDescent="0.25">
      <c r="A15" t="s">
        <v>173</v>
      </c>
      <c r="B15" s="248" t="s">
        <v>47</v>
      </c>
      <c r="C15" s="245">
        <v>4</v>
      </c>
    </row>
    <row r="16" spans="1:3" x14ac:dyDescent="0.25">
      <c r="A16" t="s">
        <v>173</v>
      </c>
      <c r="B16" s="248" t="s">
        <v>93</v>
      </c>
      <c r="C16" s="245">
        <v>0</v>
      </c>
    </row>
    <row r="17" spans="1:3" x14ac:dyDescent="0.25">
      <c r="A17" t="s">
        <v>173</v>
      </c>
      <c r="B17" s="247" t="s">
        <v>40</v>
      </c>
      <c r="C17" s="245">
        <v>9</v>
      </c>
    </row>
    <row r="18" spans="1:3" x14ac:dyDescent="0.25">
      <c r="A18" t="s">
        <v>173</v>
      </c>
      <c r="B18" s="248" t="s">
        <v>45</v>
      </c>
      <c r="C18" s="245">
        <v>4</v>
      </c>
    </row>
    <row r="19" spans="1:3" x14ac:dyDescent="0.25">
      <c r="A19" t="s">
        <v>173</v>
      </c>
      <c r="B19" s="248" t="s">
        <v>39</v>
      </c>
      <c r="C19" s="245">
        <v>5</v>
      </c>
    </row>
    <row r="20" spans="1:3" x14ac:dyDescent="0.25">
      <c r="A20" t="s">
        <v>173</v>
      </c>
      <c r="B20" s="247" t="s">
        <v>44</v>
      </c>
      <c r="C20" s="245">
        <v>4</v>
      </c>
    </row>
    <row r="21" spans="1:3" x14ac:dyDescent="0.25">
      <c r="A21" t="s">
        <v>173</v>
      </c>
      <c r="B21" s="248" t="s">
        <v>55</v>
      </c>
      <c r="C21" s="245">
        <v>4</v>
      </c>
    </row>
    <row r="22" spans="1:3" x14ac:dyDescent="0.25">
      <c r="A22" t="s">
        <v>173</v>
      </c>
      <c r="B22" s="247" t="s">
        <v>38</v>
      </c>
      <c r="C22" s="245">
        <v>9</v>
      </c>
    </row>
    <row r="23" spans="1:3" x14ac:dyDescent="0.25">
      <c r="A23" t="s">
        <v>173</v>
      </c>
      <c r="B23" s="248" t="s">
        <v>83</v>
      </c>
      <c r="C23" s="245">
        <v>4</v>
      </c>
    </row>
    <row r="24" spans="1:3" x14ac:dyDescent="0.25">
      <c r="A24" t="s">
        <v>173</v>
      </c>
      <c r="B24" s="248" t="s">
        <v>61</v>
      </c>
      <c r="C24" s="245">
        <v>5</v>
      </c>
    </row>
    <row r="25" spans="1:3" x14ac:dyDescent="0.25">
      <c r="A25" t="s">
        <v>173</v>
      </c>
      <c r="B25" s="247" t="s">
        <v>82</v>
      </c>
      <c r="C25" s="245">
        <v>4</v>
      </c>
    </row>
    <row r="26" spans="1:3" x14ac:dyDescent="0.25">
      <c r="A26" t="s">
        <v>173</v>
      </c>
      <c r="B26" s="248" t="s">
        <v>81</v>
      </c>
      <c r="C26" s="245">
        <v>4</v>
      </c>
    </row>
    <row r="27" spans="1:3" x14ac:dyDescent="0.25">
      <c r="A27" t="s">
        <v>173</v>
      </c>
      <c r="B27" s="247" t="s">
        <v>37</v>
      </c>
      <c r="C27" s="245">
        <v>4</v>
      </c>
    </row>
    <row r="28" spans="1:3" x14ac:dyDescent="0.25">
      <c r="A28" t="s">
        <v>173</v>
      </c>
      <c r="B28" s="248" t="s">
        <v>60</v>
      </c>
      <c r="C28" s="245">
        <v>4</v>
      </c>
    </row>
    <row r="29" spans="1:3" x14ac:dyDescent="0.25">
      <c r="A29" t="s">
        <v>173</v>
      </c>
      <c r="B29" s="247" t="s">
        <v>24</v>
      </c>
      <c r="C29" s="245">
        <v>5</v>
      </c>
    </row>
    <row r="30" spans="1:3" x14ac:dyDescent="0.25">
      <c r="A30" t="s">
        <v>173</v>
      </c>
      <c r="B30" s="248" t="s">
        <v>22</v>
      </c>
      <c r="C30" s="245">
        <v>5</v>
      </c>
    </row>
    <row r="31" spans="1:3" x14ac:dyDescent="0.25">
      <c r="A31" t="s">
        <v>173</v>
      </c>
      <c r="B31" s="247" t="s">
        <v>35</v>
      </c>
      <c r="C31" s="245">
        <v>10</v>
      </c>
    </row>
    <row r="32" spans="1:3" x14ac:dyDescent="0.25">
      <c r="A32" t="s">
        <v>173</v>
      </c>
      <c r="B32" s="248" t="s">
        <v>34</v>
      </c>
      <c r="C32" s="245">
        <v>5</v>
      </c>
    </row>
    <row r="33" spans="1:3" x14ac:dyDescent="0.25">
      <c r="A33" t="s">
        <v>173</v>
      </c>
      <c r="B33" s="248" t="s">
        <v>62</v>
      </c>
      <c r="C33" s="245">
        <v>5</v>
      </c>
    </row>
    <row r="34" spans="1:3" x14ac:dyDescent="0.25">
      <c r="A34" t="s">
        <v>173</v>
      </c>
      <c r="B34" s="247" t="s">
        <v>57</v>
      </c>
      <c r="C34" s="245">
        <v>4</v>
      </c>
    </row>
    <row r="35" spans="1:3" x14ac:dyDescent="0.25">
      <c r="A35" t="s">
        <v>173</v>
      </c>
      <c r="B35" s="248" t="s">
        <v>56</v>
      </c>
      <c r="C35" s="245">
        <v>4</v>
      </c>
    </row>
    <row r="36" spans="1:3" x14ac:dyDescent="0.25">
      <c r="A36" t="s">
        <v>173</v>
      </c>
      <c r="B36" s="247" t="s">
        <v>29</v>
      </c>
      <c r="C36" s="245">
        <v>4</v>
      </c>
    </row>
    <row r="37" spans="1:3" x14ac:dyDescent="0.25">
      <c r="A37" t="s">
        <v>173</v>
      </c>
      <c r="B37" s="248" t="s">
        <v>28</v>
      </c>
      <c r="C37" s="245">
        <v>4</v>
      </c>
    </row>
    <row r="38" spans="1:3" x14ac:dyDescent="0.25">
      <c r="A38" t="s">
        <v>173</v>
      </c>
      <c r="B38" s="247" t="s">
        <v>42</v>
      </c>
      <c r="C38" s="245">
        <v>5</v>
      </c>
    </row>
    <row r="39" spans="1:3" x14ac:dyDescent="0.25">
      <c r="A39" t="s">
        <v>173</v>
      </c>
      <c r="B39" s="248" t="s">
        <v>41</v>
      </c>
      <c r="C39" s="245">
        <v>5</v>
      </c>
    </row>
    <row r="40" spans="1:3" x14ac:dyDescent="0.25">
      <c r="A40" t="s">
        <v>173</v>
      </c>
      <c r="B40" s="247" t="s">
        <v>80</v>
      </c>
      <c r="C40" s="245">
        <v>4</v>
      </c>
    </row>
    <row r="41" spans="1:3" x14ac:dyDescent="0.25">
      <c r="A41" t="s">
        <v>173</v>
      </c>
      <c r="B41" s="248" t="s">
        <v>78</v>
      </c>
      <c r="C41" s="245">
        <v>4</v>
      </c>
    </row>
    <row r="42" spans="1:3" x14ac:dyDescent="0.25">
      <c r="A42" t="s">
        <v>173</v>
      </c>
      <c r="B42" s="247" t="s">
        <v>64</v>
      </c>
      <c r="C42" s="245">
        <v>7</v>
      </c>
    </row>
    <row r="43" spans="1:3" x14ac:dyDescent="0.25">
      <c r="A43" t="s">
        <v>173</v>
      </c>
      <c r="B43" s="248" t="s">
        <v>67</v>
      </c>
      <c r="C43" s="245">
        <v>7</v>
      </c>
    </row>
    <row r="44" spans="1:3" x14ac:dyDescent="0.25">
      <c r="A44" t="s">
        <v>173</v>
      </c>
      <c r="B44" s="247" t="s">
        <v>74</v>
      </c>
      <c r="C44" s="245">
        <v>4</v>
      </c>
    </row>
    <row r="45" spans="1:3" x14ac:dyDescent="0.25">
      <c r="A45" t="s">
        <v>173</v>
      </c>
      <c r="B45" s="248" t="s">
        <v>73</v>
      </c>
      <c r="C45" s="245">
        <v>4</v>
      </c>
    </row>
    <row r="46" spans="1:3" x14ac:dyDescent="0.25">
      <c r="A46" t="s">
        <v>173</v>
      </c>
      <c r="B46" s="247" t="s">
        <v>76</v>
      </c>
      <c r="C46" s="245">
        <v>4</v>
      </c>
    </row>
    <row r="47" spans="1:3" x14ac:dyDescent="0.25">
      <c r="A47" t="s">
        <v>173</v>
      </c>
      <c r="B47" s="248" t="s">
        <v>75</v>
      </c>
      <c r="C47" s="245">
        <v>4</v>
      </c>
    </row>
    <row r="48" spans="1:3" x14ac:dyDescent="0.25">
      <c r="A48" t="s">
        <v>173</v>
      </c>
      <c r="B48" s="247" t="s">
        <v>43</v>
      </c>
      <c r="C48" s="245">
        <v>14</v>
      </c>
    </row>
    <row r="49" spans="1:3" x14ac:dyDescent="0.25">
      <c r="A49" t="s">
        <v>173</v>
      </c>
      <c r="B49" s="248" t="s">
        <v>63</v>
      </c>
      <c r="C49" s="245">
        <v>5</v>
      </c>
    </row>
    <row r="50" spans="1:3" x14ac:dyDescent="0.25">
      <c r="A50" t="s">
        <v>173</v>
      </c>
      <c r="B50" s="248" t="s">
        <v>46</v>
      </c>
      <c r="C50" s="245">
        <v>5</v>
      </c>
    </row>
    <row r="51" spans="1:3" x14ac:dyDescent="0.25">
      <c r="A51" t="s">
        <v>173</v>
      </c>
      <c r="B51" s="248" t="s">
        <v>54</v>
      </c>
      <c r="C51" s="245">
        <v>4</v>
      </c>
    </row>
    <row r="52" spans="1:3" x14ac:dyDescent="0.25">
      <c r="A52" t="s">
        <v>173</v>
      </c>
      <c r="B52" s="247" t="s">
        <v>30</v>
      </c>
      <c r="C52" s="245">
        <v>4</v>
      </c>
    </row>
    <row r="53" spans="1:3" x14ac:dyDescent="0.25">
      <c r="A53" t="s">
        <v>173</v>
      </c>
      <c r="B53" s="248" t="s">
        <v>59</v>
      </c>
      <c r="C53" s="245">
        <v>4</v>
      </c>
    </row>
    <row r="54" spans="1:3" x14ac:dyDescent="0.25">
      <c r="A54" t="s">
        <v>173</v>
      </c>
      <c r="B54" s="247" t="s">
        <v>89</v>
      </c>
      <c r="C54" s="245">
        <v>4</v>
      </c>
    </row>
    <row r="55" spans="1:3" x14ac:dyDescent="0.25">
      <c r="A55" t="s">
        <v>173</v>
      </c>
      <c r="B55" s="248" t="s">
        <v>88</v>
      </c>
      <c r="C55" s="245">
        <v>4</v>
      </c>
    </row>
    <row r="56" spans="1:3" x14ac:dyDescent="0.25">
      <c r="A56" t="s">
        <v>173</v>
      </c>
      <c r="B56" s="247" t="s">
        <v>32</v>
      </c>
      <c r="C56" s="245">
        <v>8</v>
      </c>
    </row>
    <row r="57" spans="1:3" x14ac:dyDescent="0.25">
      <c r="A57" t="s">
        <v>173</v>
      </c>
      <c r="B57" s="248" t="s">
        <v>31</v>
      </c>
      <c r="C57" s="245">
        <v>4</v>
      </c>
    </row>
    <row r="58" spans="1:3" x14ac:dyDescent="0.25">
      <c r="A58" t="s">
        <v>173</v>
      </c>
      <c r="B58" s="248" t="s">
        <v>87</v>
      </c>
      <c r="C58" s="245">
        <v>4</v>
      </c>
    </row>
    <row r="59" spans="1:3" x14ac:dyDescent="0.25">
      <c r="A59" t="s">
        <v>173</v>
      </c>
      <c r="B59" s="247" t="s">
        <v>86</v>
      </c>
      <c r="C59" s="245">
        <v>4</v>
      </c>
    </row>
    <row r="60" spans="1:3" x14ac:dyDescent="0.25">
      <c r="A60" t="s">
        <v>173</v>
      </c>
      <c r="B60" s="248" t="s">
        <v>85</v>
      </c>
      <c r="C60" s="245">
        <v>4</v>
      </c>
    </row>
    <row r="61" spans="1:3" x14ac:dyDescent="0.25">
      <c r="A61" t="s">
        <v>173</v>
      </c>
      <c r="B61" s="247" t="s">
        <v>72</v>
      </c>
      <c r="C61" s="245">
        <v>4</v>
      </c>
    </row>
    <row r="62" spans="1:3" x14ac:dyDescent="0.25">
      <c r="A62" t="s">
        <v>173</v>
      </c>
      <c r="B62" s="248" t="s">
        <v>70</v>
      </c>
      <c r="C62" s="245">
        <v>4</v>
      </c>
    </row>
    <row r="63" spans="1:3" x14ac:dyDescent="0.25">
      <c r="A63" t="s">
        <v>173</v>
      </c>
      <c r="B63" s="247" t="s">
        <v>27</v>
      </c>
      <c r="C63" s="245">
        <v>5</v>
      </c>
    </row>
    <row r="64" spans="1:3" x14ac:dyDescent="0.25">
      <c r="A64" t="s">
        <v>173</v>
      </c>
      <c r="B64" s="248" t="s">
        <v>25</v>
      </c>
      <c r="C64" s="245">
        <v>5</v>
      </c>
    </row>
    <row r="65" spans="1:3" x14ac:dyDescent="0.25">
      <c r="A65" t="s">
        <v>173</v>
      </c>
      <c r="B65" s="247" t="s">
        <v>172</v>
      </c>
      <c r="C65" s="245">
        <v>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A8" sqref="A8:XFD30"/>
    </sheetView>
  </sheetViews>
  <sheetFormatPr defaultRowHeight="15" x14ac:dyDescent="0.25"/>
  <cols>
    <col min="1" max="1" width="11.42578125" bestFit="1" customWidth="1"/>
    <col min="2" max="3" width="52.42578125" bestFit="1" customWidth="1"/>
    <col min="4" max="4" width="51.7109375" bestFit="1" customWidth="1"/>
    <col min="5" max="5" width="9" bestFit="1" customWidth="1"/>
    <col min="6" max="6" width="15.85546875" bestFit="1" customWidth="1"/>
    <col min="7" max="7" width="14.7109375" bestFit="1" customWidth="1"/>
    <col min="8" max="8" width="14.42578125" bestFit="1" customWidth="1"/>
    <col min="9" max="9" width="27" bestFit="1" customWidth="1"/>
    <col min="10" max="10" width="37.28515625" bestFit="1" customWidth="1"/>
  </cols>
  <sheetData>
    <row r="1" spans="1:10" x14ac:dyDescent="0.25">
      <c r="A1" t="s">
        <v>159</v>
      </c>
      <c r="B1" t="s">
        <v>160</v>
      </c>
      <c r="C1" t="s">
        <v>161</v>
      </c>
      <c r="D1" t="s">
        <v>162</v>
      </c>
      <c r="E1" t="s">
        <v>163</v>
      </c>
      <c r="F1" t="s">
        <v>164</v>
      </c>
      <c r="G1" t="s">
        <v>165</v>
      </c>
      <c r="H1" t="s">
        <v>166</v>
      </c>
      <c r="I1" t="s">
        <v>167</v>
      </c>
      <c r="J1" t="s">
        <v>168</v>
      </c>
    </row>
    <row r="2" spans="1:10" x14ac:dyDescent="0.25">
      <c r="A2" t="s">
        <v>169</v>
      </c>
      <c r="B2" t="str">
        <f>MNVAM19!A19</f>
        <v>Vidékfejlesztési modul</v>
      </c>
      <c r="C2" t="str">
        <f>MNVAM19!A20</f>
        <v>3MMAI1ÖKO00017</v>
      </c>
      <c r="D2" t="str">
        <f>MNVAM19!B20</f>
        <v>Ökonometria</v>
      </c>
      <c r="E2">
        <f>IF(COUNT(MNVAM19!I20)=1,1,IF(COUNT(MNVAM19!N20)=1,2,IF(COUNT(MNVAM19!S20)=1,3,4)))</f>
        <v>2</v>
      </c>
      <c r="F2">
        <f>MNVAM19!E20+MNVAM19!J20+MNVAM19!O20+MNVAM19!T20</f>
        <v>0</v>
      </c>
      <c r="G2">
        <f>MNVAM19!F20+MNVAM19!K20+MNVAM19!P20+MNVAM19!U20</f>
        <v>4</v>
      </c>
      <c r="H2">
        <f>MNVAM19!I20+MNVAM19!N20+MNVAM19!S20+MNVAM19!X20</f>
        <v>5</v>
      </c>
      <c r="I2" t="str">
        <f>MNVAM19!Z20</f>
        <v>Kövér György</v>
      </c>
      <c r="J2" t="str">
        <f>MNVAM19!Y20</f>
        <v>Módszertani Intézet</v>
      </c>
    </row>
    <row r="3" spans="1:10" x14ac:dyDescent="0.25">
      <c r="A3" t="s">
        <v>169</v>
      </c>
      <c r="B3" t="str">
        <f>B2</f>
        <v>Vidékfejlesztési modul</v>
      </c>
      <c r="C3" t="str">
        <f>MNVAM19!A21</f>
        <v>3MSZJ1VSZ00017</v>
      </c>
      <c r="D3" t="str">
        <f>MNVAM19!B21</f>
        <v>Vezetői számvitel</v>
      </c>
      <c r="E3">
        <f>IF(COUNT(MNVAM19!I21)=1,1,IF(COUNT(MNVAM19!N21)=1,2,IF(COUNT(MNVAM19!S21)=1,3,4)))</f>
        <v>2</v>
      </c>
      <c r="F3">
        <f>MNVAM19!E21+MNVAM19!J21+MNVAM19!O21+MNVAM19!T21</f>
        <v>2</v>
      </c>
      <c r="G3">
        <f>MNVAM19!F21+MNVAM19!K21+MNVAM19!P21+MNVAM19!U21</f>
        <v>2</v>
      </c>
      <c r="H3">
        <f>MNVAM19!I21+MNVAM19!N21+MNVAM19!S21+MNVAM19!X21</f>
        <v>5</v>
      </c>
      <c r="I3" t="str">
        <f>MNVAM19!Z21</f>
        <v>Wickert Irén</v>
      </c>
      <c r="J3" t="str">
        <f>MNVAM19!Y21</f>
        <v>Pénzügy és Számvitel Intézet</v>
      </c>
    </row>
    <row r="4" spans="1:10" x14ac:dyDescent="0.25">
      <c r="A4" t="s">
        <v>169</v>
      </c>
      <c r="B4" t="str">
        <f t="shared" ref="B4:B7" si="0">B3</f>
        <v>Vidékfejlesztési modul</v>
      </c>
      <c r="C4" t="str">
        <f>MNVAM19!A22</f>
        <v>3MTTU1VID00017</v>
      </c>
      <c r="D4" t="str">
        <f>MNVAM19!B22</f>
        <v>Vidékszociológia</v>
      </c>
      <c r="E4">
        <f>IF(COUNT(MNVAM19!I22)=1,1,IF(COUNT(MNVAM19!N22)=1,2,IF(COUNT(MNVAM19!S22)=1,3,4)))</f>
        <v>2</v>
      </c>
      <c r="F4">
        <f>MNVAM19!E22+MNVAM19!J22+MNVAM19!O22+MNVAM19!T22</f>
        <v>3</v>
      </c>
      <c r="G4">
        <f>MNVAM19!F22+MNVAM19!K22+MNVAM19!P22+MNVAM19!U22</f>
        <v>0</v>
      </c>
      <c r="H4">
        <f>MNVAM19!I22+MNVAM19!N22+MNVAM19!S22+MNVAM19!X22</f>
        <v>4</v>
      </c>
      <c r="I4" t="str">
        <f>MNVAM19!Z22</f>
        <v>Molnár Gábor</v>
      </c>
      <c r="J4" t="str">
        <f>MNVAM19!Y22</f>
        <v>Társadalomtudományi</v>
      </c>
    </row>
    <row r="5" spans="1:10" x14ac:dyDescent="0.25">
      <c r="A5" t="s">
        <v>169</v>
      </c>
      <c r="B5" t="str">
        <f t="shared" si="0"/>
        <v>Vidékfejlesztési modul</v>
      </c>
      <c r="C5" t="str">
        <f>MNVAM19!A23</f>
        <v>3MSZT1SZF20019</v>
      </c>
      <c r="D5" t="str">
        <f>MNVAM19!B23</f>
        <v>Szervezetfejlesztés (EEM2)</v>
      </c>
      <c r="E5">
        <f>IF(COUNT(MNVAM19!I23)=1,1,IF(COUNT(MNVAM19!N23)=1,2,IF(COUNT(MNVAM19!S23)=1,3,4)))</f>
        <v>2</v>
      </c>
      <c r="F5">
        <f>MNVAM19!E23+MNVAM19!J23+MNVAM19!O23+MNVAM19!T23</f>
        <v>1</v>
      </c>
      <c r="G5">
        <f>MNVAM19!F23+MNVAM19!K23+MNVAM19!P23+MNVAM19!U23</f>
        <v>2</v>
      </c>
      <c r="H5">
        <f>MNVAM19!I23+MNVAM19!N23+MNVAM19!S23+MNVAM19!X23</f>
        <v>4</v>
      </c>
      <c r="I5" t="str">
        <f>MNVAM19!Z23</f>
        <v>Szabó-Szentgróti Gábor</v>
      </c>
      <c r="J5" t="str">
        <f>MNVAM19!Y23</f>
        <v>Marketing és Menedzsment Intézet</v>
      </c>
    </row>
    <row r="6" spans="1:10" x14ac:dyDescent="0.25">
      <c r="A6" t="s">
        <v>169</v>
      </c>
      <c r="B6" t="str">
        <f t="shared" si="0"/>
        <v>Vidékfejlesztési modul</v>
      </c>
      <c r="C6" t="str">
        <f>MNVAM19!A24</f>
        <v>3MSZJ1HGP00017</v>
      </c>
      <c r="D6" t="str">
        <f>MNVAM19!B24</f>
        <v>Haladó gazdasági és pénzügyi jog</v>
      </c>
      <c r="E6">
        <f>IF(COUNT(MNVAM19!I24)=1,1,IF(COUNT(MNVAM19!N24)=1,2,IF(COUNT(MNVAM19!S24)=1,3,4)))</f>
        <v>2</v>
      </c>
      <c r="F6">
        <f>MNVAM19!E24+MNVAM19!J24+MNVAM19!O24+MNVAM19!T24</f>
        <v>1</v>
      </c>
      <c r="G6">
        <f>MNVAM19!F24+MNVAM19!K24+MNVAM19!P24+MNVAM19!U24</f>
        <v>2</v>
      </c>
      <c r="H6">
        <f>MNVAM19!I24+MNVAM19!N24+MNVAM19!S24+MNVAM19!X24</f>
        <v>4</v>
      </c>
      <c r="I6" t="str">
        <f>MNVAM19!Z24</f>
        <v>Moizs Attila</v>
      </c>
      <c r="J6" t="str">
        <f>MNVAM19!Y24</f>
        <v>Pénzügy és Számvitel Intézet</v>
      </c>
    </row>
    <row r="7" spans="1:10" x14ac:dyDescent="0.25">
      <c r="A7" t="s">
        <v>169</v>
      </c>
      <c r="B7" t="str">
        <f t="shared" si="0"/>
        <v>Vidékfejlesztési modul</v>
      </c>
      <c r="C7" t="str">
        <f>MNVAM19!A25</f>
        <v>3MMAR1KUT00017</v>
      </c>
      <c r="D7" t="str">
        <f>MNVAM19!B25</f>
        <v>Kutatásmódszertan és prezentációkészítés</v>
      </c>
      <c r="E7">
        <f>IF(COUNT(MNVAM19!I25)=1,1,IF(COUNT(MNVAM19!N25)=1,2,IF(COUNT(MNVAM19!S25)=1,3,4)))</f>
        <v>2</v>
      </c>
      <c r="F7">
        <f>MNVAM19!E25+MNVAM19!J25+MNVAM19!O25+MNVAM19!T25</f>
        <v>0</v>
      </c>
      <c r="G7">
        <f>MNVAM19!F25+MNVAM19!K25+MNVAM19!P25+MNVAM19!U25</f>
        <v>4</v>
      </c>
      <c r="H7">
        <f>MNVAM19!I25+MNVAM19!N25+MNVAM19!S25+MNVAM19!X25</f>
        <v>4</v>
      </c>
      <c r="I7" t="str">
        <f>MNVAM19!Z25</f>
        <v>Bánkuti Gyöngyi</v>
      </c>
      <c r="J7" t="str">
        <f>MNVAM19!Y25</f>
        <v>Módszertani Intézet</v>
      </c>
    </row>
    <row r="8" spans="1:10" x14ac:dyDescent="0.25">
      <c r="A8" t="s">
        <v>169</v>
      </c>
      <c r="B8" t="str">
        <f>MNVAM19!A27</f>
        <v>Kötelező szakmai törzstárgyak</v>
      </c>
      <c r="C8" t="str">
        <f>MNVAM19!A27</f>
        <v>Kötelező szakmai törzstárgyak</v>
      </c>
      <c r="D8">
        <f>MNVAM19!B27</f>
        <v>0</v>
      </c>
      <c r="E8">
        <f>IF(COUNT(MNVAM19!I27)=1,1,IF(COUNT(MNVAM19!N27)=1,2,IF(COUNT(MNVAM19!S27)=1,3,4)))</f>
        <v>4</v>
      </c>
      <c r="F8">
        <f>MNVAM19!E27+MNVAM19!J27+MNVAM19!O27+MNVAM19!T27</f>
        <v>0</v>
      </c>
      <c r="G8">
        <f>MNVAM19!F27+MNVAM19!K27+MNVAM19!P27+MNVAM19!U27</f>
        <v>0</v>
      </c>
      <c r="H8">
        <f>MNVAM19!I27+MNVAM19!N27+MNVAM19!S27+MNVAM19!X27</f>
        <v>0</v>
      </c>
      <c r="I8">
        <f>MNVAM19!Z27</f>
        <v>0</v>
      </c>
      <c r="J8">
        <f>MNVAM19!Y27</f>
        <v>0</v>
      </c>
    </row>
    <row r="9" spans="1:10" x14ac:dyDescent="0.25">
      <c r="A9" t="s">
        <v>169</v>
      </c>
      <c r="B9" t="str">
        <f t="shared" ref="B9:B21" si="1">B8</f>
        <v>Kötelező szakmai törzstárgyak</v>
      </c>
      <c r="C9" t="str">
        <f>MNVAM19!A28</f>
        <v>3MRTS1HGV00017</v>
      </c>
      <c r="D9" t="str">
        <f>MNVAM19!B28</f>
        <v>Helyi gazdaság- és vállalkozásfejlesztés</v>
      </c>
      <c r="E9">
        <f>IF(COUNT(MNVAM19!I28)=1,1,IF(COUNT(MNVAM19!N28)=1,2,IF(COUNT(MNVAM19!S28)=1,3,4)))</f>
        <v>3</v>
      </c>
      <c r="F9">
        <f>MNVAM19!E28+MNVAM19!J28+MNVAM19!O28+MNVAM19!T28</f>
        <v>4</v>
      </c>
      <c r="G9">
        <f>MNVAM19!F28+MNVAM19!K28+MNVAM19!P28+MNVAM19!U28</f>
        <v>0</v>
      </c>
      <c r="H9">
        <f>MNVAM19!I28+MNVAM19!N28+MNVAM19!S28+MNVAM19!X28</f>
        <v>5</v>
      </c>
      <c r="I9" t="str">
        <f>MNVAM19!Z28</f>
        <v>Mezei Cecília</v>
      </c>
      <c r="J9" t="str">
        <f>MNVAM19!Y28</f>
        <v>Regionális- és Agrárgazdaságtani Intézet</v>
      </c>
    </row>
    <row r="10" spans="1:10" x14ac:dyDescent="0.25">
      <c r="A10" t="s">
        <v>169</v>
      </c>
      <c r="B10" t="str">
        <f t="shared" si="1"/>
        <v>Kötelező szakmai törzstárgyak</v>
      </c>
      <c r="C10" t="str">
        <f>MNVAM19!A29</f>
        <v>3MAMT1ALG00017</v>
      </c>
      <c r="D10" t="str">
        <f>MNVAM19!B29</f>
        <v>Alternatív gazdálkodás (non-food)</v>
      </c>
      <c r="E10">
        <f>IF(COUNT(MNVAM19!I29)=1,1,IF(COUNT(MNVAM19!N29)=1,2,IF(COUNT(MNVAM19!S29)=1,3,4)))</f>
        <v>1</v>
      </c>
      <c r="F10">
        <f>MNVAM19!E29+MNVAM19!J29+MNVAM19!O29+MNVAM19!T29</f>
        <v>2</v>
      </c>
      <c r="G10">
        <f>MNVAM19!F29+MNVAM19!K29+MNVAM19!P29+MNVAM19!U29</f>
        <v>1</v>
      </c>
      <c r="H10">
        <f>MNVAM19!I29+MNVAM19!N29+MNVAM19!S29+MNVAM19!X29</f>
        <v>4</v>
      </c>
      <c r="I10" t="str">
        <f>MNVAM19!Z29</f>
        <v>Tóth Katalin</v>
      </c>
      <c r="J10" t="str">
        <f>MNVAM19!Y29</f>
        <v>Regionális- és Agrárgazdaságtani Intézet</v>
      </c>
    </row>
    <row r="11" spans="1:10" x14ac:dyDescent="0.25">
      <c r="A11" t="s">
        <v>169</v>
      </c>
      <c r="B11" t="str">
        <f t="shared" si="1"/>
        <v>Kötelező szakmai törzstárgyak</v>
      </c>
      <c r="C11" t="str">
        <f>MNVAM19!A30</f>
        <v>3MRTS1RIG00017</v>
      </c>
      <c r="D11" t="str">
        <f>MNVAM19!B30</f>
        <v>Regionális innováció gazdaságtana és menedzsmentje</v>
      </c>
      <c r="E11">
        <f>IF(COUNT(MNVAM19!I30)=1,1,IF(COUNT(MNVAM19!N30)=1,2,IF(COUNT(MNVAM19!S30)=1,3,4)))</f>
        <v>4</v>
      </c>
      <c r="F11">
        <f>MNVAM19!E30+MNVAM19!J30+MNVAM19!O30+MNVAM19!T30</f>
        <v>4</v>
      </c>
      <c r="G11">
        <f>MNVAM19!F30+MNVAM19!K30+MNVAM19!P30+MNVAM19!U30</f>
        <v>0</v>
      </c>
      <c r="H11">
        <f>MNVAM19!I30+MNVAM19!N30+MNVAM19!S30+MNVAM19!X30</f>
        <v>5</v>
      </c>
      <c r="I11" t="str">
        <f>MNVAM19!Z30</f>
        <v>Gál Zoltán</v>
      </c>
      <c r="J11" t="str">
        <f>MNVAM19!Y30</f>
        <v>Regionális- és Agrárgazdaságtani Intézet</v>
      </c>
    </row>
    <row r="12" spans="1:10" x14ac:dyDescent="0.25">
      <c r="A12" t="s">
        <v>169</v>
      </c>
      <c r="B12" t="str">
        <f t="shared" si="1"/>
        <v>Kötelező szakmai törzstárgyak</v>
      </c>
      <c r="C12" t="str">
        <f>MNVAM19!A31</f>
        <v>3MRTS1KTT00017</v>
      </c>
      <c r="D12" t="str">
        <f>MNVAM19!B31</f>
        <v>Komplex területi tervezés</v>
      </c>
      <c r="E12">
        <f>IF(COUNT(MNVAM19!I31)=1,1,IF(COUNT(MNVAM19!N31)=1,2,IF(COUNT(MNVAM19!S31)=1,3,4)))</f>
        <v>3</v>
      </c>
      <c r="F12">
        <f>MNVAM19!E31+MNVAM19!J31+MNVAM19!O31+MNVAM19!T31</f>
        <v>4</v>
      </c>
      <c r="G12">
        <f>MNVAM19!F31+MNVAM19!K31+MNVAM19!P31+MNVAM19!U31</f>
        <v>0</v>
      </c>
      <c r="H12">
        <f>MNVAM19!I31+MNVAM19!N31+MNVAM19!S31+MNVAM19!X31</f>
        <v>5</v>
      </c>
      <c r="I12" t="str">
        <f>MNVAM19!Z31</f>
        <v>Mezei Cecília</v>
      </c>
      <c r="J12" t="str">
        <f>MNVAM19!Y31</f>
        <v>Regionális- és Agrárgazdaságtani Intézet</v>
      </c>
    </row>
    <row r="13" spans="1:10" x14ac:dyDescent="0.25">
      <c r="A13" t="s">
        <v>169</v>
      </c>
      <c r="B13" t="str">
        <f t="shared" si="1"/>
        <v>Kötelező szakmai törzstárgyak</v>
      </c>
      <c r="C13" t="str">
        <f>MNVAM19!A32</f>
        <v>3MRTS1EUR00017</v>
      </c>
      <c r="D13" t="str">
        <f>MNVAM19!B32</f>
        <v>EU Regionális politikája  és vidékfejlesztés</v>
      </c>
      <c r="E13">
        <f>IF(COUNT(MNVAM19!I32)=1,1,IF(COUNT(MNVAM19!N32)=1,2,IF(COUNT(MNVAM19!S32)=1,3,4)))</f>
        <v>3</v>
      </c>
      <c r="F13">
        <f>MNVAM19!E32+MNVAM19!J32+MNVAM19!O32+MNVAM19!T32</f>
        <v>4</v>
      </c>
      <c r="G13">
        <f>MNVAM19!F32+MNVAM19!K32+MNVAM19!P32+MNVAM19!U32</f>
        <v>0</v>
      </c>
      <c r="H13">
        <f>MNVAM19!I32+MNVAM19!N32+MNVAM19!S32+MNVAM19!X32</f>
        <v>5</v>
      </c>
      <c r="I13" t="str">
        <f>MNVAM19!Z32</f>
        <v>Szabó Kinga</v>
      </c>
      <c r="J13" t="str">
        <f>MNVAM19!Y32</f>
        <v>Regionális- és Agrárgazdaságtani Intézet</v>
      </c>
    </row>
    <row r="14" spans="1:10" x14ac:dyDescent="0.25">
      <c r="A14" t="s">
        <v>169</v>
      </c>
      <c r="B14" t="str">
        <f t="shared" si="1"/>
        <v>Kötelező szakmai törzstárgyak</v>
      </c>
      <c r="C14" t="str">
        <f>MNVAM19!A33</f>
        <v>3MAMT1VAG00017</v>
      </c>
      <c r="D14" t="str">
        <f>MNVAM19!B33</f>
        <v>Vidék- és agrárgazdaságtan</v>
      </c>
      <c r="E14">
        <f>IF(COUNT(MNVAM19!I33)=1,1,IF(COUNT(MNVAM19!N33)=1,2,IF(COUNT(MNVAM19!S33)=1,3,4)))</f>
        <v>4</v>
      </c>
      <c r="F14">
        <f>MNVAM19!E33+MNVAM19!J33+MNVAM19!O33+MNVAM19!T33</f>
        <v>2</v>
      </c>
      <c r="G14">
        <f>MNVAM19!F33+MNVAM19!K33+MNVAM19!P33+MNVAM19!U33</f>
        <v>2</v>
      </c>
      <c r="H14">
        <f>MNVAM19!I33+MNVAM19!N33+MNVAM19!S33+MNVAM19!X33</f>
        <v>5</v>
      </c>
      <c r="I14" t="str">
        <f>MNVAM19!Z33</f>
        <v>Csima Ferenc</v>
      </c>
      <c r="J14" t="str">
        <f>MNVAM19!Y33</f>
        <v>Regionális- és Agrárgazdaságtani Intézet</v>
      </c>
    </row>
    <row r="15" spans="1:10" x14ac:dyDescent="0.25">
      <c r="A15" t="s">
        <v>169</v>
      </c>
      <c r="B15" t="str">
        <f t="shared" si="1"/>
        <v>Kötelező szakmai törzstárgyak</v>
      </c>
      <c r="C15" t="str">
        <f>MNVAM19!A34</f>
        <v>3MRTS1KGT00017</v>
      </c>
      <c r="D15" t="str">
        <f>MNVAM19!B34</f>
        <v>Környezetgazdaságtan és környezetpolitika</v>
      </c>
      <c r="E15">
        <f>IF(COUNT(MNVAM19!I34)=1,1,IF(COUNT(MNVAM19!N34)=1,2,IF(COUNT(MNVAM19!S34)=1,3,4)))</f>
        <v>3</v>
      </c>
      <c r="F15">
        <f>MNVAM19!E34+MNVAM19!J34+MNVAM19!O34+MNVAM19!T34</f>
        <v>2</v>
      </c>
      <c r="G15">
        <f>MNVAM19!F34+MNVAM19!K34+MNVAM19!P34+MNVAM19!U34</f>
        <v>2</v>
      </c>
      <c r="H15">
        <f>MNVAM19!I34+MNVAM19!N34+MNVAM19!S34+MNVAM19!X34</f>
        <v>5</v>
      </c>
      <c r="I15" t="str">
        <f>MNVAM19!Z34</f>
        <v>Nagy Imre</v>
      </c>
      <c r="J15" t="str">
        <f>MNVAM19!Y34</f>
        <v>Regionális- és Agrárgazdaságtani Intézet</v>
      </c>
    </row>
    <row r="16" spans="1:10" x14ac:dyDescent="0.25">
      <c r="A16" t="s">
        <v>169</v>
      </c>
      <c r="B16" t="str">
        <f t="shared" si="1"/>
        <v>Kötelező szakmai törzstárgyak</v>
      </c>
      <c r="C16" t="str">
        <f>MNVAM19!A35</f>
        <v>3MRTS1VBK00017</v>
      </c>
      <c r="D16" t="str">
        <f>MNVAM19!B35</f>
        <v xml:space="preserve">Vidékbiztonság és közösségfejlesztés </v>
      </c>
      <c r="E16">
        <f>IF(COUNT(MNVAM19!I35)=1,1,IF(COUNT(MNVAM19!N35)=1,2,IF(COUNT(MNVAM19!S35)=1,3,4)))</f>
        <v>1</v>
      </c>
      <c r="F16">
        <f>MNVAM19!E35+MNVAM19!J35+MNVAM19!O35+MNVAM19!T35</f>
        <v>3</v>
      </c>
      <c r="G16">
        <f>MNVAM19!F35+MNVAM19!K35+MNVAM19!P35+MNVAM19!U35</f>
        <v>0</v>
      </c>
      <c r="H16">
        <f>MNVAM19!I35+MNVAM19!N35+MNVAM19!S35+MNVAM19!X35</f>
        <v>4</v>
      </c>
      <c r="I16" t="str">
        <f>MNVAM19!Z35</f>
        <v>Szabó Kinga</v>
      </c>
      <c r="J16" t="str">
        <f>MNVAM19!Y35</f>
        <v>Regionális- és Agrárgazdaságtani Intézet</v>
      </c>
    </row>
    <row r="17" spans="1:10" x14ac:dyDescent="0.25">
      <c r="A17" t="s">
        <v>169</v>
      </c>
      <c r="B17" t="str">
        <f t="shared" si="1"/>
        <v>Kötelező szakmai törzstárgyak</v>
      </c>
      <c r="C17" t="str">
        <f>MNVAM19!A36</f>
        <v>3MAMT1ÉLM00017</v>
      </c>
      <c r="D17" t="str">
        <f>MNVAM19!B36</f>
        <v>Élelmiszer lánc menedzsment</v>
      </c>
      <c r="E17">
        <f>IF(COUNT(MNVAM19!I36)=1,1,IF(COUNT(MNVAM19!N36)=1,2,IF(COUNT(MNVAM19!S36)=1,3,4)))</f>
        <v>1</v>
      </c>
      <c r="F17">
        <f>MNVAM19!E36+MNVAM19!J36+MNVAM19!O36+MNVAM19!T36</f>
        <v>1</v>
      </c>
      <c r="G17">
        <f>MNVAM19!F36+MNVAM19!K36+MNVAM19!P36+MNVAM19!U36</f>
        <v>2</v>
      </c>
      <c r="H17">
        <f>MNVAM19!I36+MNVAM19!N36+MNVAM19!S36+MNVAM19!X36</f>
        <v>4</v>
      </c>
      <c r="I17" t="str">
        <f>MNVAM19!Z36</f>
        <v>Csonka Arnold</v>
      </c>
      <c r="J17" t="str">
        <f>MNVAM19!Y36</f>
        <v>Regionális- és Agrárgazdaságtani Intézet</v>
      </c>
    </row>
    <row r="18" spans="1:10" x14ac:dyDescent="0.25">
      <c r="A18" t="s">
        <v>169</v>
      </c>
      <c r="B18" t="str">
        <f t="shared" si="1"/>
        <v>Kötelező szakmai törzstárgyak</v>
      </c>
      <c r="C18" t="str">
        <f>MNVAM19!A37</f>
        <v>3MAMT1MPG00017</v>
      </c>
      <c r="D18" t="str">
        <f>MNVAM19!B37</f>
        <v>Mezőgazdasági piacok gazdaságtana</v>
      </c>
      <c r="E18">
        <f>IF(COUNT(MNVAM19!I37)=1,1,IF(COUNT(MNVAM19!N37)=1,2,IF(COUNT(MNVAM19!S37)=1,3,4)))</f>
        <v>1</v>
      </c>
      <c r="F18">
        <f>MNVAM19!E37+MNVAM19!J37+MNVAM19!O37+MNVAM19!T37</f>
        <v>3</v>
      </c>
      <c r="G18">
        <f>MNVAM19!F37+MNVAM19!K37+MNVAM19!P37+MNVAM19!U37</f>
        <v>0</v>
      </c>
      <c r="H18">
        <f>MNVAM19!I37+MNVAM19!N37+MNVAM19!S37+MNVAM19!X37</f>
        <v>4</v>
      </c>
      <c r="I18" t="str">
        <f>MNVAM19!Z37</f>
        <v>Csima Ferenc</v>
      </c>
      <c r="J18" t="str">
        <f>MNVAM19!Y37</f>
        <v>Regionális- és Agrárgazdaságtani Intézet</v>
      </c>
    </row>
    <row r="19" spans="1:10" x14ac:dyDescent="0.25">
      <c r="A19" t="s">
        <v>169</v>
      </c>
      <c r="B19" t="str">
        <f t="shared" si="1"/>
        <v>Kötelező szakmai törzstárgyak</v>
      </c>
      <c r="C19" t="str">
        <f>MNVAM19!A38</f>
        <v>3MRTS1UHA00019</v>
      </c>
      <c r="D19" t="str">
        <f>MNVAM19!B38</f>
        <v>Hazai és uniós agrárpolitika</v>
      </c>
      <c r="E19">
        <f>IF(COUNT(MNVAM19!I38)=1,1,IF(COUNT(MNVAM19!N38)=1,2,IF(COUNT(MNVAM19!S38)=1,3,4)))</f>
        <v>4</v>
      </c>
      <c r="F19">
        <f>MNVAM19!E38+MNVAM19!J38+MNVAM19!O38+MNVAM19!T38</f>
        <v>2</v>
      </c>
      <c r="G19">
        <f>MNVAM19!F38+MNVAM19!K38+MNVAM19!P38+MNVAM19!U38</f>
        <v>2</v>
      </c>
      <c r="H19">
        <f>MNVAM19!I38+MNVAM19!N38+MNVAM19!S38+MNVAM19!X38</f>
        <v>5</v>
      </c>
      <c r="I19" t="str">
        <f>MNVAM19!Z38</f>
        <v>Szabó Kinga</v>
      </c>
      <c r="J19" t="str">
        <f>MNVAM19!Y38</f>
        <v>Regionális- és Agrárgazdaságtani Intézet</v>
      </c>
    </row>
    <row r="20" spans="1:10" x14ac:dyDescent="0.25">
      <c r="A20" t="s">
        <v>169</v>
      </c>
      <c r="B20" t="str">
        <f t="shared" si="1"/>
        <v>Kötelező szakmai törzstárgyak</v>
      </c>
      <c r="C20" t="str">
        <f>MNVAM19!A39</f>
        <v>3MAMT1ÜGA30017</v>
      </c>
      <c r="D20" t="str">
        <f>MNVAM19!B39</f>
        <v>Üzemgazdaságtan 3</v>
      </c>
      <c r="E20">
        <f>IF(COUNT(MNVAM19!I39)=1,1,IF(COUNT(MNVAM19!N39)=1,2,IF(COUNT(MNVAM19!S39)=1,3,4)))</f>
        <v>4</v>
      </c>
      <c r="F20">
        <f>MNVAM19!E39+MNVAM19!J39+MNVAM19!O39+MNVAM19!T39</f>
        <v>2</v>
      </c>
      <c r="G20">
        <f>MNVAM19!F39+MNVAM19!K39+MNVAM19!P39+MNVAM19!U39</f>
        <v>1</v>
      </c>
      <c r="H20">
        <f>MNVAM19!I39+MNVAM19!N39+MNVAM19!S39+MNVAM19!X39</f>
        <v>4</v>
      </c>
      <c r="I20" t="str">
        <f>MNVAM19!Z39</f>
        <v>Borbély Csaba</v>
      </c>
      <c r="J20" t="str">
        <f>MNVAM19!Y39</f>
        <v>Regionális- és Agrárgazdaságtani Intézet</v>
      </c>
    </row>
    <row r="21" spans="1:10" x14ac:dyDescent="0.25">
      <c r="A21" t="s">
        <v>169</v>
      </c>
      <c r="B21" t="str">
        <f t="shared" si="1"/>
        <v>Kötelező szakmai törzstárgyak</v>
      </c>
      <c r="C21" t="str">
        <f>MNVAM19!A40</f>
        <v>3MAMT1VSZ00017</v>
      </c>
      <c r="D21" t="str">
        <f>MNVAM19!B40</f>
        <v>Vidék mester szigorlat</v>
      </c>
      <c r="E21">
        <f>IF(COUNT(MNVAM19!I40)=1,1,IF(COUNT(MNVAM19!N40)=1,2,IF(COUNT(MNVAM19!S40)=1,3,4)))</f>
        <v>4</v>
      </c>
      <c r="F21">
        <f>MNVAM19!E40+MNVAM19!J40+MNVAM19!O40+MNVAM19!T40</f>
        <v>0</v>
      </c>
      <c r="G21">
        <f>MNVAM19!F40+MNVAM19!K40+MNVAM19!P40+MNVAM19!U40</f>
        <v>0</v>
      </c>
      <c r="H21">
        <f>MNVAM19!I40+MNVAM19!N40+MNVAM19!S40+MNVAM19!X40</f>
        <v>0</v>
      </c>
      <c r="I21" t="str">
        <f>MNVAM19!Z40</f>
        <v>Borbély Csaba</v>
      </c>
      <c r="J21" t="str">
        <f>MNVAM19!Y40</f>
        <v>Regionális- és Agrárgazdaságtani Intézet</v>
      </c>
    </row>
    <row r="22" spans="1:10" x14ac:dyDescent="0.25">
      <c r="A22" t="s">
        <v>169</v>
      </c>
      <c r="B22" t="str">
        <f>MNVAM19!A42</f>
        <v>Szakdolgozat készítés</v>
      </c>
      <c r="C22" t="str">
        <f>MNVAM19!A42</f>
        <v>Szakdolgozat készítés</v>
      </c>
      <c r="D22">
        <f>MNVAM19!B42</f>
        <v>0</v>
      </c>
      <c r="E22">
        <f>IF(COUNT(MNVAM19!I42)=1,1,IF(COUNT(MNVAM19!N42)=1,2,IF(COUNT(MNVAM19!S42)=1,3,4)))</f>
        <v>4</v>
      </c>
      <c r="F22">
        <f>MNVAM19!E42+MNVAM19!J42+MNVAM19!O42+MNVAM19!T42</f>
        <v>0</v>
      </c>
      <c r="G22">
        <f>MNVAM19!F42+MNVAM19!K42+MNVAM19!P42+MNVAM19!U42</f>
        <v>0</v>
      </c>
      <c r="H22">
        <f>MNVAM19!I42+MNVAM19!N42+MNVAM19!S42+MNVAM19!X42</f>
        <v>0</v>
      </c>
      <c r="I22">
        <f>MNVAM19!Z42</f>
        <v>0</v>
      </c>
      <c r="J22">
        <f>MNVAM19!Y42</f>
        <v>0</v>
      </c>
    </row>
    <row r="23" spans="1:10" x14ac:dyDescent="0.25">
      <c r="A23" t="s">
        <v>169</v>
      </c>
      <c r="B23" t="str">
        <f t="shared" ref="B23:B26" si="2">B22</f>
        <v>Szakdolgozat készítés</v>
      </c>
      <c r="C23" t="str">
        <f>MNVAM19!A43</f>
        <v>3MMOD1SS100019</v>
      </c>
      <c r="D23" t="str">
        <f>MNVAM19!B43</f>
        <v>Szakszeminárium 1. Forráskezelés és -feldolgozási ismeretek</v>
      </c>
      <c r="E23">
        <f>IF(COUNT(MNVAM19!I43)=1,1,IF(COUNT(MNVAM19!N43)=1,2,IF(COUNT(MNVAM19!S43)=1,3,4)))</f>
        <v>2</v>
      </c>
      <c r="F23">
        <f>MNVAM19!E43+MNVAM19!J43+MNVAM19!O43+MNVAM19!T43</f>
        <v>0</v>
      </c>
      <c r="G23">
        <f>MNVAM19!F43+MNVAM19!K43+MNVAM19!P43+MNVAM19!U43</f>
        <v>2</v>
      </c>
      <c r="H23">
        <f>MNVAM19!I43+MNVAM19!N43+MNVAM19!S43+MNVAM19!X43</f>
        <v>10</v>
      </c>
      <c r="I23" t="str">
        <f>MNVAM19!Z43</f>
        <v>Borbély Csaba</v>
      </c>
      <c r="J23" t="str">
        <f>MNVAM19!Y43</f>
        <v>Módszertani Intézet</v>
      </c>
    </row>
    <row r="24" spans="1:10" x14ac:dyDescent="0.25">
      <c r="A24" t="s">
        <v>169</v>
      </c>
      <c r="B24" t="str">
        <f t="shared" si="2"/>
        <v>Szakdolgozat készítés</v>
      </c>
      <c r="C24" t="str">
        <f>MNVAM19!A44</f>
        <v>3MMOD1SS200019</v>
      </c>
      <c r="D24" t="str">
        <f>MNVAM19!B44</f>
        <v>Szakszeminárium 2. Tudományos dolgozatok készítése</v>
      </c>
      <c r="E24">
        <f>IF(COUNT(MNVAM19!I44)=1,1,IF(COUNT(MNVAM19!N44)=1,2,IF(COUNT(MNVAM19!S44)=1,3,4)))</f>
        <v>3</v>
      </c>
      <c r="F24">
        <f>MNVAM19!E44+MNVAM19!J44+MNVAM19!O44+MNVAM19!T44</f>
        <v>0</v>
      </c>
      <c r="G24">
        <f>MNVAM19!F44+MNVAM19!K44+MNVAM19!P44+MNVAM19!U44</f>
        <v>2</v>
      </c>
      <c r="H24">
        <f>MNVAM19!I44+MNVAM19!N44+MNVAM19!S44+MNVAM19!X44</f>
        <v>10</v>
      </c>
      <c r="I24" t="str">
        <f>MNVAM19!Z44</f>
        <v>Borbély Csaba</v>
      </c>
      <c r="J24" t="str">
        <f>MNVAM19!Y44</f>
        <v>Módszertani Intézet</v>
      </c>
    </row>
    <row r="25" spans="1:10" x14ac:dyDescent="0.25">
      <c r="A25" t="s">
        <v>169</v>
      </c>
      <c r="B25" t="str">
        <f t="shared" si="2"/>
        <v>Szakdolgozat készítés</v>
      </c>
      <c r="C25" t="str">
        <f>MNVAM19!A45</f>
        <v>3MGTK1SS300019</v>
      </c>
      <c r="D25" t="str">
        <f>MNVAM19!B45</f>
        <v>Szakszeminárium 3.</v>
      </c>
      <c r="E25">
        <f>IF(COUNT(MNVAM19!I45)=1,1,IF(COUNT(MNVAM19!N45)=1,2,IF(COUNT(MNVAM19!S45)=1,3,4)))</f>
        <v>4</v>
      </c>
      <c r="F25">
        <f>MNVAM19!E45+MNVAM19!J45+MNVAM19!O45+MNVAM19!T45</f>
        <v>0</v>
      </c>
      <c r="G25">
        <f>MNVAM19!F45+MNVAM19!K45+MNVAM19!P45+MNVAM19!U45</f>
        <v>0</v>
      </c>
      <c r="H25">
        <f>MNVAM19!I45+MNVAM19!N45+MNVAM19!S45+MNVAM19!X45</f>
        <v>3</v>
      </c>
      <c r="I25" t="str">
        <f>MNVAM19!Z45</f>
        <v>Választott konzulens</v>
      </c>
      <c r="J25" t="str">
        <f>MNVAM19!Y45</f>
        <v>GTK</v>
      </c>
    </row>
    <row r="26" spans="1:10" x14ac:dyDescent="0.25">
      <c r="A26" t="s">
        <v>169</v>
      </c>
      <c r="B26" t="str">
        <f t="shared" si="2"/>
        <v>Szakdolgozat készítés</v>
      </c>
      <c r="C26" t="str">
        <f>MNVAM19!A46</f>
        <v>3MMAR1ÖGY00017</v>
      </c>
      <c r="D26" t="str">
        <f>MNVAM19!B46</f>
        <v>Összefüggő szakmai gyakorlat és szakdolgozat készítés</v>
      </c>
      <c r="E26">
        <f>IF(COUNT(MNVAM19!I46)=1,1,IF(COUNT(MNVAM19!N46)=1,2,IF(COUNT(MNVAM19!S46)=1,3,4)))</f>
        <v>4</v>
      </c>
      <c r="F26" t="e">
        <f>MNVAM19!E46+MNVAM19!J46+MNVAM19!O46+MNVAM19!T46</f>
        <v>#VALUE!</v>
      </c>
      <c r="G26">
        <f>MNVAM19!F46+MNVAM19!K46+MNVAM19!P46+MNVAM19!U46</f>
        <v>0</v>
      </c>
      <c r="H26">
        <f>MNVAM19!I46+MNVAM19!N46+MNVAM19!S46+MNVAM19!X46</f>
        <v>7</v>
      </c>
      <c r="I26" t="str">
        <f>MNVAM19!Z46</f>
        <v>Olsovszkyné Némedi Andrea</v>
      </c>
      <c r="J26" t="str">
        <f>MNVAM19!Y46</f>
        <v>GTK</v>
      </c>
    </row>
    <row r="27" spans="1:10" x14ac:dyDescent="0.25">
      <c r="A27" t="s">
        <v>169</v>
      </c>
      <c r="B27" t="str">
        <f>MNVAM19!A49</f>
        <v>Szabadon választható tantárgyak (9 kredit)</v>
      </c>
      <c r="C27" t="str">
        <f>MNVAM19!A49</f>
        <v>Szabadon választható tantárgyak (9 kredit)</v>
      </c>
      <c r="D27">
        <f>MNVAM19!B49</f>
        <v>0</v>
      </c>
      <c r="E27">
        <f>IF(COUNT(MNVAM19!I49)=1,1,IF(COUNT(MNVAM19!N49)=1,2,IF(COUNT(MNVAM19!S49)=1,3,4)))</f>
        <v>4</v>
      </c>
      <c r="F27">
        <f>MNVAM19!E49+MNVAM19!J49+MNVAM19!O49+MNVAM19!T49</f>
        <v>0</v>
      </c>
      <c r="G27">
        <f>MNVAM19!F49+MNVAM19!K49+MNVAM19!P49+MNVAM19!U49</f>
        <v>0</v>
      </c>
      <c r="H27">
        <f>MNVAM19!I49+MNVAM19!N49+MNVAM19!S49+MNVAM19!X49</f>
        <v>0</v>
      </c>
      <c r="I27">
        <f>MNVAM19!Z49</f>
        <v>0</v>
      </c>
      <c r="J27">
        <f>MNVAM19!Y49</f>
        <v>0</v>
      </c>
    </row>
    <row r="28" spans="1:10" x14ac:dyDescent="0.25">
      <c r="A28" t="s">
        <v>169</v>
      </c>
      <c r="B28" t="str">
        <f>MNVAM19!A50</f>
        <v>Alternatív pénzügyek szabadon választható modul</v>
      </c>
      <c r="C28" t="str">
        <f>MNVAM19!A50</f>
        <v>Alternatív pénzügyek szabadon választható modul</v>
      </c>
      <c r="D28">
        <f>MNVAM19!B50</f>
        <v>0</v>
      </c>
      <c r="E28">
        <f>IF(COUNT(MNVAM19!I50)=1,1,IF(COUNT(MNVAM19!N50)=1,2,IF(COUNT(MNVAM19!S50)=1,3,4)))</f>
        <v>4</v>
      </c>
      <c r="F28">
        <f>MNVAM19!E50+MNVAM19!J50+MNVAM19!O50+MNVAM19!T50</f>
        <v>0</v>
      </c>
      <c r="G28">
        <f>MNVAM19!F50+MNVAM19!K50+MNVAM19!P50+MNVAM19!U50</f>
        <v>0</v>
      </c>
      <c r="H28">
        <f>MNVAM19!I50+MNVAM19!N50+MNVAM19!S50+MNVAM19!X50</f>
        <v>0</v>
      </c>
      <c r="I28">
        <f>MNVAM19!Z50</f>
        <v>0</v>
      </c>
      <c r="J28">
        <f>MNVAM19!Y50</f>
        <v>0</v>
      </c>
    </row>
    <row r="29" spans="1:10" x14ac:dyDescent="0.25">
      <c r="A29" t="s">
        <v>169</v>
      </c>
      <c r="B29" t="str">
        <f t="shared" ref="B29:B31" si="3">B28</f>
        <v>Alternatív pénzügyek szabadon választható modul</v>
      </c>
      <c r="C29" t="str">
        <f>MNVAM19!A51</f>
        <v>3MPKG3PVK00017</v>
      </c>
      <c r="D29" t="str">
        <f>MNVAM19!B51</f>
        <v>Pénzügyi válságok a közgazdaságtanban</v>
      </c>
      <c r="E29">
        <f>IF(COUNT(MNVAM19!I51)=1,1,IF(COUNT(MNVAM19!N51)=1,2,IF(COUNT(MNVAM19!S51)=1,3,4)))</f>
        <v>4</v>
      </c>
      <c r="F29">
        <f>MNVAM19!E51+MNVAM19!J51+MNVAM19!O51+MNVAM19!T51</f>
        <v>0</v>
      </c>
      <c r="G29">
        <f>MNVAM19!F51+MNVAM19!K51+MNVAM19!P51+MNVAM19!U51</f>
        <v>3</v>
      </c>
      <c r="H29">
        <f>MNVAM19!I51+MNVAM19!N51+MNVAM19!S51+MNVAM19!X51</f>
        <v>4</v>
      </c>
      <c r="I29" t="str">
        <f>MNVAM19!Z51</f>
        <v>Varga József</v>
      </c>
      <c r="J29" t="str">
        <f>MNVAM19!Y51</f>
        <v>Pénzügy és Számvitel Intézet</v>
      </c>
    </row>
    <row r="30" spans="1:10" x14ac:dyDescent="0.25">
      <c r="A30" t="s">
        <v>169</v>
      </c>
      <c r="B30" t="str">
        <f t="shared" si="3"/>
        <v>Alternatív pénzügyek szabadon választható modul</v>
      </c>
      <c r="C30" t="str">
        <f>MNVAM19!A52</f>
        <v>3MPKG3AGF00017</v>
      </c>
      <c r="D30" t="str">
        <f>MNVAM19!B52</f>
        <v>Az agrárfinanszírozás speciális makrogazdasági tényezői</v>
      </c>
      <c r="E30">
        <f>IF(COUNT(MNVAM19!I52)=1,1,IF(COUNT(MNVAM19!N52)=1,2,IF(COUNT(MNVAM19!S52)=1,3,4)))</f>
        <v>4</v>
      </c>
      <c r="F30">
        <f>MNVAM19!E52+MNVAM19!J52+MNVAM19!O52+MNVAM19!T52</f>
        <v>0</v>
      </c>
      <c r="G30">
        <f>MNVAM19!F52+MNVAM19!K52+MNVAM19!P52+MNVAM19!U52</f>
        <v>3</v>
      </c>
      <c r="H30">
        <f>MNVAM19!I52+MNVAM19!N52+MNVAM19!S52+MNVAM19!X52</f>
        <v>4</v>
      </c>
      <c r="I30" t="str">
        <f>MNVAM19!Z52</f>
        <v>Sipiczki Zoltán</v>
      </c>
      <c r="J30" t="str">
        <f>MNVAM19!Y52</f>
        <v>Pénzügy és Számvitel Intézet</v>
      </c>
    </row>
    <row r="31" spans="1:10" x14ac:dyDescent="0.25">
      <c r="A31" t="s">
        <v>169</v>
      </c>
      <c r="B31" t="str">
        <f t="shared" si="3"/>
        <v>Alternatív pénzügyek szabadon választható modul</v>
      </c>
      <c r="C31" t="str">
        <f>MNVAM19!A53</f>
        <v>3MPKG3APR00017</v>
      </c>
      <c r="D31" t="str">
        <f>MNVAM19!B53</f>
        <v xml:space="preserve">Alternatív pénzügyi rendszerek </v>
      </c>
      <c r="E31">
        <f>IF(COUNT(MNVAM19!I53)=1,1,IF(COUNT(MNVAM19!N53)=1,2,IF(COUNT(MNVAM19!S53)=1,3,4)))</f>
        <v>3</v>
      </c>
      <c r="F31">
        <f>MNVAM19!E53+MNVAM19!J53+MNVAM19!O53+MNVAM19!T53</f>
        <v>0</v>
      </c>
      <c r="G31">
        <f>MNVAM19!F53+MNVAM19!K53+MNVAM19!P53+MNVAM19!U53</f>
        <v>3</v>
      </c>
      <c r="H31">
        <f>MNVAM19!I53+MNVAM19!N53+MNVAM19!S53+MNVAM19!X53</f>
        <v>4</v>
      </c>
      <c r="I31" t="str">
        <f>MNVAM19!Z53</f>
        <v>Parádi-Dolgos Anett</v>
      </c>
      <c r="J31" t="str">
        <f>MNVAM19!Y53</f>
        <v>Pénzügy és Számvitel Intézet</v>
      </c>
    </row>
    <row r="32" spans="1:10" x14ac:dyDescent="0.25">
      <c r="A32" t="s">
        <v>169</v>
      </c>
      <c r="B32" t="str">
        <f>MNVAM19!A54</f>
        <v>Sustainable development szabadon választható  almodul</v>
      </c>
      <c r="C32" t="str">
        <f>MNVAM19!A54</f>
        <v>Sustainable development szabadon választható  almodul</v>
      </c>
      <c r="D32">
        <f>MNVAM19!B54</f>
        <v>0</v>
      </c>
      <c r="E32">
        <f>IF(COUNT(MNVAM19!I54)=1,1,IF(COUNT(MNVAM19!N54)=1,2,IF(COUNT(MNVAM19!S54)=1,3,4)))</f>
        <v>4</v>
      </c>
      <c r="F32">
        <f>MNVAM19!E54+MNVAM19!J54+MNVAM19!O54+MNVAM19!T54</f>
        <v>0</v>
      </c>
      <c r="G32">
        <f>MNVAM19!F54+MNVAM19!K54+MNVAM19!P54+MNVAM19!U54</f>
        <v>0</v>
      </c>
      <c r="H32">
        <f>MNVAM19!I54+MNVAM19!N54+MNVAM19!S54+MNVAM19!X54</f>
        <v>0</v>
      </c>
      <c r="I32">
        <f>MNVAM19!Z54</f>
        <v>0</v>
      </c>
      <c r="J32">
        <f>MNVAM19!Y54</f>
        <v>0</v>
      </c>
    </row>
    <row r="33" spans="1:10" x14ac:dyDescent="0.25">
      <c r="A33" t="s">
        <v>169</v>
      </c>
      <c r="B33" t="str">
        <f t="shared" ref="B33:B36" si="4">B32</f>
        <v>Sustainable development szabadon választható  almodul</v>
      </c>
      <c r="C33" t="str">
        <f>MNVAM19!A55</f>
        <v>3MMÓD3ENG00017</v>
      </c>
      <c r="D33" t="str">
        <f>MNVAM19!B55</f>
        <v>Energiagazdálkodás és környezeti mutatók módszertana</v>
      </c>
      <c r="E33">
        <f>IF(COUNT(MNVAM19!I55)=1,1,IF(COUNT(MNVAM19!N55)=1,2,IF(COUNT(MNVAM19!S55)=1,3,4)))</f>
        <v>2</v>
      </c>
      <c r="F33">
        <f>MNVAM19!E55+MNVAM19!J55+MNVAM19!O55+MNVAM19!T55</f>
        <v>0</v>
      </c>
      <c r="G33">
        <f>MNVAM19!F55+MNVAM19!K55+MNVAM19!P55+MNVAM19!U55</f>
        <v>3</v>
      </c>
      <c r="H33">
        <f>MNVAM19!I55+MNVAM19!N55+MNVAM19!S55+MNVAM19!X55</f>
        <v>4</v>
      </c>
      <c r="I33" t="str">
        <f>MNVAM19!Z55</f>
        <v>Nagy Mónika Zita</v>
      </c>
      <c r="J33" t="str">
        <f>MNVAM19!Y55</f>
        <v>Módszertan Intézet</v>
      </c>
    </row>
    <row r="34" spans="1:10" x14ac:dyDescent="0.25">
      <c r="A34" t="s">
        <v>169</v>
      </c>
      <c r="B34" t="str">
        <f t="shared" si="4"/>
        <v>Sustainable development szabadon választható  almodul</v>
      </c>
      <c r="C34" t="str">
        <f>MNVAM19!A56</f>
        <v>3MRTS3SUF00017</v>
      </c>
      <c r="D34" t="str">
        <f>MNVAM19!B56</f>
        <v>Sustainable finance</v>
      </c>
      <c r="E34">
        <f>IF(COUNT(MNVAM19!I56)=1,1,IF(COUNT(MNVAM19!N56)=1,2,IF(COUNT(MNVAM19!S56)=1,3,4)))</f>
        <v>4</v>
      </c>
      <c r="F34">
        <f>MNVAM19!E56+MNVAM19!J56+MNVAM19!O56+MNVAM19!T56</f>
        <v>0</v>
      </c>
      <c r="G34">
        <f>MNVAM19!F56+MNVAM19!K56+MNVAM19!P56+MNVAM19!U56</f>
        <v>3</v>
      </c>
      <c r="H34">
        <f>MNVAM19!I56+MNVAM19!N56+MNVAM19!S56+MNVAM19!X56</f>
        <v>4</v>
      </c>
      <c r="I34" t="str">
        <f>MNVAM19!Z56</f>
        <v>Kerekes Sándor</v>
      </c>
      <c r="J34" t="str">
        <f>MNVAM19!Y56</f>
        <v>Regionális- és Agrárgazdaságtani Intézet</v>
      </c>
    </row>
    <row r="35" spans="1:10" x14ac:dyDescent="0.25">
      <c r="A35" t="s">
        <v>169</v>
      </c>
      <c r="B35" t="str">
        <f t="shared" si="4"/>
        <v>Sustainable development szabadon választható  almodul</v>
      </c>
      <c r="C35" t="str">
        <f>MNVAM19!A57</f>
        <v>3MRTS3REG00017</v>
      </c>
      <c r="D35" t="str">
        <f>MNVAM19!B57</f>
        <v>Regional finance / Területi pénzügyek</v>
      </c>
      <c r="E35">
        <f>IF(COUNT(MNVAM19!I57)=1,1,IF(COUNT(MNVAM19!N57)=1,2,IF(COUNT(MNVAM19!S57)=1,3,4)))</f>
        <v>4</v>
      </c>
      <c r="F35">
        <f>MNVAM19!E57+MNVAM19!J57+MNVAM19!O57+MNVAM19!T57</f>
        <v>0</v>
      </c>
      <c r="G35">
        <f>MNVAM19!F57+MNVAM19!K57+MNVAM19!P57+MNVAM19!U57</f>
        <v>3</v>
      </c>
      <c r="H35">
        <f>MNVAM19!I57+MNVAM19!N57+MNVAM19!S57+MNVAM19!X57</f>
        <v>4</v>
      </c>
      <c r="I35" t="str">
        <f>MNVAM19!Z57</f>
        <v>Gál Zoltán</v>
      </c>
      <c r="J35" t="str">
        <f>MNVAM19!Y57</f>
        <v>Regionális- és Agrárgazdaságtani Intézet</v>
      </c>
    </row>
    <row r="36" spans="1:10" x14ac:dyDescent="0.25">
      <c r="A36" t="s">
        <v>169</v>
      </c>
      <c r="B36" t="str">
        <f t="shared" si="4"/>
        <v>Sustainable development szabadon választható  almodul</v>
      </c>
      <c r="C36" t="str">
        <f>MNVAM19!A58</f>
        <v>3MMIT1TEI00017</v>
      </c>
      <c r="D36" t="str">
        <f>MNVAM19!B58</f>
        <v>Térinformatika</v>
      </c>
      <c r="E36">
        <f>IF(COUNT(MNVAM19!I58)=1,1,IF(COUNT(MNVAM19!N58)=1,2,IF(COUNT(MNVAM19!S58)=1,3,4)))</f>
        <v>1</v>
      </c>
      <c r="F36">
        <f>MNVAM19!E58+MNVAM19!J58+MNVAM19!O58+MNVAM19!T58</f>
        <v>0</v>
      </c>
      <c r="G36">
        <f>MNVAM19!F58+MNVAM19!K58+MNVAM19!P58+MNVAM19!U58</f>
        <v>4</v>
      </c>
      <c r="H36">
        <f>MNVAM19!I58+MNVAM19!N58+MNVAM19!S58+MNVAM19!X58</f>
        <v>5</v>
      </c>
      <c r="I36" t="str">
        <f>MNVAM19!Z58</f>
        <v>Barna Róbert</v>
      </c>
      <c r="J36" t="str">
        <f>MNVAM19!Y58</f>
        <v>Módszertan Intézet</v>
      </c>
    </row>
    <row r="37" spans="1:10" x14ac:dyDescent="0.25">
      <c r="A37" t="s">
        <v>169</v>
      </c>
      <c r="B37" t="str">
        <f>MNVAM19!A59</f>
        <v>Térségi marketing szabadon választható  almodul</v>
      </c>
      <c r="C37" t="str">
        <f>MNVAM19!A59</f>
        <v>Térségi marketing szabadon választható  almodul</v>
      </c>
      <c r="D37">
        <f>MNVAM19!B59</f>
        <v>0</v>
      </c>
      <c r="E37">
        <f>IF(COUNT(MNVAM19!I59)=1,1,IF(COUNT(MNVAM19!N59)=1,2,IF(COUNT(MNVAM19!S59)=1,3,4)))</f>
        <v>4</v>
      </c>
      <c r="F37">
        <f>MNVAM19!E59+MNVAM19!J59+MNVAM19!O59+MNVAM19!T59</f>
        <v>0</v>
      </c>
      <c r="G37">
        <f>MNVAM19!F59+MNVAM19!K59+MNVAM19!P59+MNVAM19!U59</f>
        <v>0</v>
      </c>
      <c r="H37">
        <f>MNVAM19!I59+MNVAM19!N59+MNVAM19!S59+MNVAM19!X59</f>
        <v>0</v>
      </c>
      <c r="I37">
        <f>MNVAM19!Z59</f>
        <v>0</v>
      </c>
      <c r="J37">
        <f>MNVAM19!Y59</f>
        <v>0</v>
      </c>
    </row>
    <row r="38" spans="1:10" x14ac:dyDescent="0.25">
      <c r="A38" t="s">
        <v>169</v>
      </c>
      <c r="B38" t="str">
        <f t="shared" ref="B38:B40" si="5">B37</f>
        <v>Térségi marketing szabadon választható  almodul</v>
      </c>
      <c r="C38" t="str">
        <f>MNVAM19!A60</f>
        <v>3MMAR3RSM00017</v>
      </c>
      <c r="D38" t="str">
        <f>MNVAM19!B60</f>
        <v>Regional and settlement marketing</v>
      </c>
      <c r="E38">
        <f>IF(COUNT(MNVAM19!I60)=1,1,IF(COUNT(MNVAM19!N60)=1,2,IF(COUNT(MNVAM19!S60)=1,3,4)))</f>
        <v>4</v>
      </c>
      <c r="F38">
        <f>MNVAM19!E60+MNVAM19!J60+MNVAM19!O60+MNVAM19!T60</f>
        <v>0</v>
      </c>
      <c r="G38">
        <f>MNVAM19!F60+MNVAM19!K60+MNVAM19!P60+MNVAM19!U60</f>
        <v>3</v>
      </c>
      <c r="H38">
        <f>MNVAM19!I60+MNVAM19!N60+MNVAM19!S60+MNVAM19!X60</f>
        <v>4</v>
      </c>
      <c r="I38" t="str">
        <f>MNVAM19!Z60</f>
        <v>Szigeti Orsolya</v>
      </c>
      <c r="J38" t="str">
        <f>MNVAM19!Y60</f>
        <v>Marketing és Menedzsment Intézet</v>
      </c>
    </row>
    <row r="39" spans="1:10" x14ac:dyDescent="0.25">
      <c r="A39" t="s">
        <v>169</v>
      </c>
      <c r="B39" t="str">
        <f t="shared" si="5"/>
        <v>Térségi marketing szabadon választható  almodul</v>
      </c>
      <c r="C39" t="str">
        <f>MNVAM19!A61</f>
        <v>3MMAR3RPM00017</v>
      </c>
      <c r="D39" t="str">
        <f>MNVAM19!B61</f>
        <v>Rural products (agricultural) marketing</v>
      </c>
      <c r="E39">
        <f>IF(COUNT(MNVAM19!I61)=1,1,IF(COUNT(MNVAM19!N61)=1,2,IF(COUNT(MNVAM19!S61)=1,3,4)))</f>
        <v>4</v>
      </c>
      <c r="F39">
        <f>MNVAM19!E61+MNVAM19!J61+MNVAM19!O61+MNVAM19!T61</f>
        <v>0</v>
      </c>
      <c r="G39">
        <f>MNVAM19!F61+MNVAM19!K61+MNVAM19!P61+MNVAM19!U61</f>
        <v>3</v>
      </c>
      <c r="H39">
        <f>MNVAM19!I61+MNVAM19!N61+MNVAM19!S61+MNVAM19!X61</f>
        <v>4</v>
      </c>
      <c r="I39" t="str">
        <f>MNVAM19!Z61</f>
        <v>Szente Viktória</v>
      </c>
      <c r="J39" t="str">
        <f>MNVAM19!Y61</f>
        <v>Marketing és Menedzsment Intézet</v>
      </c>
    </row>
    <row r="40" spans="1:10" x14ac:dyDescent="0.25">
      <c r="A40" t="s">
        <v>169</v>
      </c>
      <c r="B40" t="str">
        <f t="shared" si="5"/>
        <v>Térségi marketing szabadon választható  almodul</v>
      </c>
      <c r="C40" t="str">
        <f>MNVAM19!A62</f>
        <v>3MMAR3RDM00017</v>
      </c>
      <c r="D40" t="str">
        <f>MNVAM19!B62</f>
        <v>Regional destinations marketing</v>
      </c>
      <c r="E40">
        <f>IF(COUNT(MNVAM19!I62)=1,1,IF(COUNT(MNVAM19!N62)=1,2,IF(COUNT(MNVAM19!S62)=1,3,4)))</f>
        <v>3</v>
      </c>
      <c r="F40">
        <f>MNVAM19!E62+MNVAM19!J62+MNVAM19!O62+MNVAM19!T62</f>
        <v>0</v>
      </c>
      <c r="G40">
        <f>MNVAM19!F62+MNVAM19!K62+MNVAM19!P62+MNVAM19!U62</f>
        <v>3</v>
      </c>
      <c r="H40">
        <f>MNVAM19!I62+MNVAM19!N62+MNVAM19!S62+MNVAM19!X62</f>
        <v>4</v>
      </c>
      <c r="I40" t="str">
        <f>MNVAM19!Z62</f>
        <v>Szendrő Katalin</v>
      </c>
      <c r="J40" t="str">
        <f>MNVAM19!Y62</f>
        <v>Marketing és Menedzsment Intézet</v>
      </c>
    </row>
    <row r="41" spans="1:10" x14ac:dyDescent="0.25">
      <c r="A41" t="s">
        <v>169</v>
      </c>
      <c r="B41" t="str">
        <f>MNVAM19!A63</f>
        <v>Szakkollégiumi tevékenység</v>
      </c>
      <c r="C41" t="str">
        <f>MNVAM19!A63</f>
        <v>Szakkollégiumi tevékenység</v>
      </c>
      <c r="D41">
        <f>MNVAM19!B63</f>
        <v>0</v>
      </c>
      <c r="E41">
        <f>IF(COUNT(MNVAM19!I63)=1,1,IF(COUNT(MNVAM19!N63)=1,2,IF(COUNT(MNVAM19!S63)=1,3,4)))</f>
        <v>4</v>
      </c>
      <c r="F41">
        <f>MNVAM19!E63+MNVAM19!J63+MNVAM19!O63+MNVAM19!T63</f>
        <v>0</v>
      </c>
      <c r="G41">
        <f>MNVAM19!F63+MNVAM19!K63+MNVAM19!P63+MNVAM19!U63</f>
        <v>0</v>
      </c>
      <c r="H41">
        <f>MNVAM19!I63+MNVAM19!N63+MNVAM19!S63+MNVAM19!X63</f>
        <v>0</v>
      </c>
      <c r="I41">
        <f>MNVAM19!Z63</f>
        <v>0</v>
      </c>
      <c r="J41">
        <f>MNVAM19!Y63</f>
        <v>0</v>
      </c>
    </row>
    <row r="42" spans="1:10" x14ac:dyDescent="0.25">
      <c r="A42" t="s">
        <v>169</v>
      </c>
      <c r="B42" t="str">
        <f t="shared" ref="B42" si="6">B41</f>
        <v>Szakkollégiumi tevékenység</v>
      </c>
      <c r="C42" t="str">
        <f>MNVAM19!A64</f>
        <v>3MAMT3SZK00017</v>
      </c>
      <c r="D42" t="str">
        <f>MNVAM19!B64</f>
        <v>Szakkollégiumi tevékenység</v>
      </c>
      <c r="E42">
        <f>IF(COUNT(MNVAM19!I64)=1,1,IF(COUNT(MNVAM19!N64)=1,2,IF(COUNT(MNVAM19!S64)=1,3,4)))</f>
        <v>4</v>
      </c>
      <c r="F42">
        <f>MNVAM19!E64+MNVAM19!J64+MNVAM19!O64+MNVAM19!T64</f>
        <v>0</v>
      </c>
      <c r="G42">
        <f>MNVAM19!F64+MNVAM19!K64+MNVAM19!P64+MNVAM19!U64</f>
        <v>3</v>
      </c>
      <c r="H42">
        <f>MNVAM19!I64+MNVAM19!N64+MNVAM19!S64+MNVAM19!X64</f>
        <v>5</v>
      </c>
      <c r="I42" t="str">
        <f>MNVAM19!Z64</f>
        <v>Szabó-Szentgróti Gábor</v>
      </c>
      <c r="J42" t="str">
        <f>MNVAM19!Y64</f>
        <v>Marketing és Menedzsment Intézet</v>
      </c>
    </row>
  </sheetData>
  <autoFilter ref="A1:J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MNVAM19</vt:lpstr>
      <vt:lpstr>Munka3</vt:lpstr>
      <vt:lpstr>Munka2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borbely.csaba</dc:creator>
  <cp:lastModifiedBy>Ambrus Zoltán</cp:lastModifiedBy>
  <cp:lastPrinted>2017-06-06T07:07:53Z</cp:lastPrinted>
  <dcterms:created xsi:type="dcterms:W3CDTF">2017-03-16T13:26:37Z</dcterms:created>
  <dcterms:modified xsi:type="dcterms:W3CDTF">2019-08-13T09:46:42Z</dcterms:modified>
</cp:coreProperties>
</file>