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GTK\Magyar BA-MA\"/>
    </mc:Choice>
  </mc:AlternateContent>
  <bookViews>
    <workbookView xWindow="0" yWindow="0" windowWidth="27885" windowHeight="7020" tabRatio="469"/>
  </bookViews>
  <sheets>
    <sheet name="3MNRG19" sheetId="1" r:id="rId1"/>
    <sheet name="Munka2" sheetId="3" r:id="rId2"/>
    <sheet name="Munka1" sheetId="2" r:id="rId3"/>
  </sheets>
  <definedNames>
    <definedName name="_xlnm._FilterDatabase" localSheetId="0" hidden="1">'3MNRG19'!$A$10:$Z$58</definedName>
    <definedName name="_xlnm._FilterDatabase" localSheetId="2" hidden="1">Munka1!$A$1:$J$40</definedName>
    <definedName name="_xlnm.Print_Area" localSheetId="0">'3MNRG19'!$A$1:$Z$71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B39" i="2" l="1"/>
  <c r="B40" i="2" s="1"/>
  <c r="C39" i="2"/>
  <c r="D39" i="2"/>
  <c r="E39" i="2"/>
  <c r="F39" i="2"/>
  <c r="G39" i="2"/>
  <c r="H39" i="2"/>
  <c r="I39" i="2"/>
  <c r="J39" i="2"/>
  <c r="B35" i="2"/>
  <c r="B36" i="2" s="1"/>
  <c r="B37" i="2" s="1"/>
  <c r="B38" i="2" s="1"/>
  <c r="C35" i="2"/>
  <c r="D35" i="2"/>
  <c r="E35" i="2"/>
  <c r="F35" i="2"/>
  <c r="G35" i="2"/>
  <c r="H35" i="2"/>
  <c r="I35" i="2"/>
  <c r="J35" i="2"/>
  <c r="B26" i="2"/>
  <c r="C26" i="2"/>
  <c r="D26" i="2"/>
  <c r="E26" i="2"/>
  <c r="F26" i="2"/>
  <c r="G26" i="2"/>
  <c r="H26" i="2"/>
  <c r="I26" i="2"/>
  <c r="J26" i="2"/>
  <c r="B27" i="2"/>
  <c r="B28" i="2" s="1"/>
  <c r="B29" i="2" s="1"/>
  <c r="B30" i="2" s="1"/>
  <c r="B31" i="2" s="1"/>
  <c r="C27" i="2"/>
  <c r="D27" i="2"/>
  <c r="E27" i="2"/>
  <c r="F27" i="2"/>
  <c r="G27" i="2"/>
  <c r="H27" i="2"/>
  <c r="I27" i="2"/>
  <c r="J27" i="2"/>
  <c r="B22" i="2"/>
  <c r="B23" i="2" s="1"/>
  <c r="B24" i="2" s="1"/>
  <c r="B25" i="2" s="1"/>
  <c r="C22" i="2"/>
  <c r="D22" i="2"/>
  <c r="E22" i="2"/>
  <c r="F22" i="2"/>
  <c r="G22" i="2"/>
  <c r="H22" i="2"/>
  <c r="I22" i="2"/>
  <c r="J22" i="2"/>
  <c r="C16" i="2"/>
  <c r="D16" i="2"/>
  <c r="E16" i="2"/>
  <c r="F16" i="2"/>
  <c r="G16" i="2"/>
  <c r="H16" i="2"/>
  <c r="I16" i="2"/>
  <c r="J1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2" i="2"/>
  <c r="B3" i="2" s="1"/>
  <c r="B4" i="2" s="1"/>
  <c r="B5" i="2" s="1"/>
  <c r="B6" i="2" s="1"/>
  <c r="C2" i="2"/>
  <c r="D2" i="2"/>
  <c r="E2" i="2"/>
  <c r="F2" i="2"/>
  <c r="G2" i="2"/>
  <c r="H2" i="2"/>
  <c r="I2" i="2"/>
  <c r="J2" i="2"/>
  <c r="J40" i="2"/>
  <c r="I40" i="2"/>
  <c r="H40" i="2"/>
  <c r="G40" i="2"/>
  <c r="F40" i="2"/>
  <c r="E40" i="2"/>
  <c r="D40" i="2"/>
  <c r="C40" i="2"/>
  <c r="J38" i="2"/>
  <c r="I38" i="2"/>
  <c r="H38" i="2"/>
  <c r="G38" i="2"/>
  <c r="F38" i="2"/>
  <c r="E38" i="2"/>
  <c r="D38" i="2"/>
  <c r="C38" i="2"/>
  <c r="J37" i="2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C36" i="2"/>
  <c r="J34" i="2"/>
  <c r="I34" i="2"/>
  <c r="H34" i="2"/>
  <c r="G34" i="2"/>
  <c r="F34" i="2"/>
  <c r="E34" i="2"/>
  <c r="D34" i="2"/>
  <c r="C34" i="2"/>
  <c r="J33" i="2"/>
  <c r="I33" i="2"/>
  <c r="H33" i="2"/>
  <c r="G33" i="2"/>
  <c r="F33" i="2"/>
  <c r="E33" i="2"/>
  <c r="D33" i="2"/>
  <c r="C33" i="2"/>
  <c r="J32" i="2"/>
  <c r="I32" i="2"/>
  <c r="H32" i="2"/>
  <c r="G32" i="2"/>
  <c r="F32" i="2"/>
  <c r="E32" i="2"/>
  <c r="D32" i="2"/>
  <c r="C32" i="2"/>
  <c r="B32" i="2"/>
  <c r="B33" i="2" s="1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3" i="2"/>
  <c r="I23" i="2"/>
  <c r="H23" i="2"/>
  <c r="G23" i="2"/>
  <c r="F23" i="2"/>
  <c r="E23" i="2"/>
  <c r="D23" i="2"/>
  <c r="C23" i="2"/>
  <c r="J21" i="2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9" i="2"/>
  <c r="I19" i="2"/>
  <c r="H19" i="2"/>
  <c r="G19" i="2"/>
  <c r="F19" i="2"/>
  <c r="E19" i="2"/>
  <c r="D19" i="2"/>
  <c r="C19" i="2"/>
  <c r="J18" i="2"/>
  <c r="I18" i="2"/>
  <c r="H18" i="2"/>
  <c r="G18" i="2"/>
  <c r="F18" i="2"/>
  <c r="E18" i="2"/>
  <c r="D18" i="2"/>
  <c r="C18" i="2"/>
  <c r="J17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J14" i="2"/>
  <c r="I14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J9" i="2"/>
  <c r="I9" i="2"/>
  <c r="H9" i="2"/>
  <c r="G9" i="2"/>
  <c r="F9" i="2"/>
  <c r="E9" i="2"/>
  <c r="D9" i="2"/>
  <c r="C9" i="2"/>
  <c r="J6" i="2"/>
  <c r="I6" i="2"/>
  <c r="H6" i="2"/>
  <c r="G6" i="2"/>
  <c r="F6" i="2"/>
  <c r="E6" i="2"/>
  <c r="D6" i="2"/>
  <c r="C6" i="2"/>
  <c r="J5" i="2"/>
  <c r="I5" i="2"/>
  <c r="H5" i="2"/>
  <c r="G5" i="2"/>
  <c r="F5" i="2"/>
  <c r="E5" i="2"/>
  <c r="D5" i="2"/>
  <c r="C5" i="2"/>
  <c r="J4" i="2"/>
  <c r="I4" i="2"/>
  <c r="H4" i="2"/>
  <c r="G4" i="2"/>
  <c r="F4" i="2"/>
  <c r="E4" i="2"/>
  <c r="D4" i="2"/>
  <c r="C4" i="2"/>
  <c r="J3" i="2"/>
  <c r="I3" i="2"/>
  <c r="H3" i="2"/>
  <c r="G3" i="2"/>
  <c r="F3" i="2"/>
  <c r="E3" i="2"/>
  <c r="D3" i="2"/>
  <c r="C3" i="2"/>
  <c r="B9" i="2"/>
  <c r="B10" i="2" s="1"/>
  <c r="B11" i="2" s="1"/>
  <c r="B12" i="2" s="1"/>
  <c r="B13" i="2" s="1"/>
  <c r="B14" i="2" s="1"/>
  <c r="B15" i="2" s="1"/>
  <c r="B16" i="2" s="1"/>
  <c r="B17" i="2" l="1"/>
  <c r="B18" i="2" s="1"/>
  <c r="B19" i="2" s="1"/>
  <c r="B20" i="2" s="1"/>
  <c r="B21" i="2" s="1"/>
  <c r="B34" i="2"/>
  <c r="T41" i="1"/>
  <c r="I41" i="1" l="1"/>
  <c r="N41" i="1" l="1"/>
  <c r="I25" i="1" l="1"/>
  <c r="E25" i="1"/>
  <c r="H46" i="1"/>
  <c r="G46" i="1"/>
  <c r="F46" i="1"/>
  <c r="E46" i="1"/>
  <c r="X41" i="1"/>
  <c r="S41" i="1"/>
  <c r="D41" i="1" l="1"/>
  <c r="V41" i="1"/>
  <c r="U41" i="1"/>
  <c r="Q41" i="1"/>
  <c r="P41" i="1"/>
  <c r="O41" i="1"/>
  <c r="L41" i="1"/>
  <c r="K41" i="1"/>
  <c r="J41" i="1"/>
  <c r="F41" i="1"/>
  <c r="G41" i="1"/>
  <c r="E41" i="1"/>
  <c r="X46" i="1" l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X25" i="1"/>
  <c r="V25" i="1"/>
  <c r="U25" i="1"/>
  <c r="T25" i="1"/>
  <c r="S25" i="1"/>
  <c r="Q25" i="1"/>
  <c r="P25" i="1"/>
  <c r="O25" i="1"/>
  <c r="N25" i="1"/>
  <c r="D25" i="1" s="1"/>
  <c r="D5" i="1" s="1"/>
  <c r="L25" i="1"/>
  <c r="K25" i="1"/>
  <c r="J25" i="1"/>
  <c r="G25" i="1"/>
  <c r="F25" i="1"/>
  <c r="F47" i="1" s="1"/>
  <c r="E47" i="1"/>
  <c r="Q47" i="1" l="1"/>
  <c r="U47" i="1"/>
  <c r="J47" i="1"/>
  <c r="N47" i="1"/>
  <c r="V47" i="1"/>
  <c r="K47" i="1"/>
  <c r="O47" i="1"/>
  <c r="S47" i="1"/>
  <c r="I47" i="1"/>
  <c r="D46" i="1"/>
  <c r="D8" i="1" s="1"/>
  <c r="L47" i="1"/>
  <c r="G47" i="1"/>
  <c r="P47" i="1"/>
  <c r="T47" i="1"/>
  <c r="X47" i="1"/>
  <c r="D6" i="1"/>
  <c r="D47" i="1" l="1"/>
  <c r="D48" i="1"/>
  <c r="E48" i="1"/>
  <c r="O48" i="1"/>
  <c r="J48" i="1"/>
  <c r="T48" i="1"/>
  <c r="G48" i="1"/>
  <c r="K48" i="1"/>
  <c r="P48" i="1"/>
  <c r="U48" i="1"/>
  <c r="F48" i="1"/>
  <c r="L48" i="1"/>
  <c r="Q48" i="1"/>
  <c r="V48" i="1"/>
  <c r="R48" i="1" l="1"/>
  <c r="M48" i="1"/>
  <c r="H48" i="1"/>
  <c r="W48" i="1"/>
  <c r="D9" i="1" l="1"/>
</calcChain>
</file>

<file path=xl/sharedStrings.xml><?xml version="1.0" encoding="utf-8"?>
<sst xmlns="http://schemas.openxmlformats.org/spreadsheetml/2006/main" count="457" uniqueCount="203">
  <si>
    <t>Tantárgy</t>
  </si>
  <si>
    <t>I. félév</t>
  </si>
  <si>
    <t>ea.</t>
  </si>
  <si>
    <t>kred.</t>
  </si>
  <si>
    <t>II. félév</t>
  </si>
  <si>
    <t>III. félév</t>
  </si>
  <si>
    <t>IV. félév</t>
  </si>
  <si>
    <t>Szabadon választható tantárgyak</t>
  </si>
  <si>
    <t>Kód</t>
  </si>
  <si>
    <t>órasz</t>
  </si>
  <si>
    <t>számk.</t>
  </si>
  <si>
    <t>Előfeltétel</t>
  </si>
  <si>
    <t>Tantárgy státusza</t>
  </si>
  <si>
    <t>Parádi-Dolgos Anett</t>
  </si>
  <si>
    <t>Szente Viktória</t>
  </si>
  <si>
    <t>Stettner Eleonóra</t>
  </si>
  <si>
    <t>Molnár Gábor</t>
  </si>
  <si>
    <t>gy</t>
  </si>
  <si>
    <t>Szakszeminárium 1.</t>
  </si>
  <si>
    <t>Szakszeminárium 2.</t>
  </si>
  <si>
    <t>Nappali tagozat</t>
  </si>
  <si>
    <t>Összes kredit</t>
  </si>
  <si>
    <t>Kötelező tárgyak</t>
  </si>
  <si>
    <t>Összesen</t>
  </si>
  <si>
    <t>k</t>
  </si>
  <si>
    <t>sz.</t>
  </si>
  <si>
    <t>k.</t>
  </si>
  <si>
    <t>Ismeretkör/tantárgyfelelős</t>
  </si>
  <si>
    <t>Kerekes Sándor</t>
  </si>
  <si>
    <t>Kötelező összesen</t>
  </si>
  <si>
    <t>Kötelező féléves összesen</t>
  </si>
  <si>
    <t>Megszerzett kredit</t>
  </si>
  <si>
    <t>Gazdaságtudományi és társadalomtudományi ismeretek</t>
  </si>
  <si>
    <t>Szakdolgozat készítés</t>
  </si>
  <si>
    <t>Döntéselmélet és döntéstámogató modellek</t>
  </si>
  <si>
    <t>Kövér György</t>
  </si>
  <si>
    <t>Kutatásmódszertan és prezentációkészítés</t>
  </si>
  <si>
    <t>Közösségi és pénzügyi gazdaságtan</t>
  </si>
  <si>
    <t>Kvantitatív elemzések almodul</t>
  </si>
  <si>
    <t>Vezetői gazdaságtan</t>
  </si>
  <si>
    <t>Társadalom- és gazdaságtudományi almodul</t>
  </si>
  <si>
    <t>Regionális és környezeti gazdaságtani szakmai ismeretek</t>
  </si>
  <si>
    <t>Regionális almodul</t>
  </si>
  <si>
    <t>Regionális- és városgazdaságtan</t>
  </si>
  <si>
    <t>Nagy Imre</t>
  </si>
  <si>
    <t>Regionális és környezeti elemzési módszerek</t>
  </si>
  <si>
    <t>Környezeti  almodul</t>
  </si>
  <si>
    <t>Regionális innováció gazdaságtana és menedzsmentje</t>
  </si>
  <si>
    <t>Helyi gazdaság- és vállalkozásfejlesztés</t>
  </si>
  <si>
    <t>Komplex területi tervezés</t>
  </si>
  <si>
    <t xml:space="preserve">Ökonometria </t>
  </si>
  <si>
    <t>Ipari és városökológia</t>
  </si>
  <si>
    <t>EU Regionális politikája  és vidékfejlesztés</t>
  </si>
  <si>
    <t>Gazdaság- és településszociológia</t>
  </si>
  <si>
    <t>Barna Róbert</t>
  </si>
  <si>
    <t>Gál Zoltán</t>
  </si>
  <si>
    <t>Szabó Kinga</t>
  </si>
  <si>
    <t>Mezei Cecília</t>
  </si>
  <si>
    <t xml:space="preserve">Gazdaság- és pénzügyi földrajz </t>
  </si>
  <si>
    <t>Horváthné Kovács Bernadett</t>
  </si>
  <si>
    <t>Nagy Mónika Zita</t>
  </si>
  <si>
    <t>Sustainable Development 2</t>
  </si>
  <si>
    <t>Sustainable finance</t>
  </si>
  <si>
    <t>Szakmai ismeretek</t>
  </si>
  <si>
    <t>Környezetgazdaságtan és környezetpolitika</t>
  </si>
  <si>
    <t>Környezeti menedzsment</t>
  </si>
  <si>
    <t>Térinformatika</t>
  </si>
  <si>
    <t>Haladó gazdasági és pénzügyi jog</t>
  </si>
  <si>
    <t>Sustainable development szabadon választható  almodul</t>
  </si>
  <si>
    <t>Szabadon választható modul (12 kredit teljesítése kötelező)</t>
  </si>
  <si>
    <t>Térségi marketing szabadon választható  almodul</t>
  </si>
  <si>
    <t>Regional and settlement marketing</t>
  </si>
  <si>
    <t>Rural products (agricultural) marketing</t>
  </si>
  <si>
    <t>Regional destinations marketing</t>
  </si>
  <si>
    <t>Településfejlesztés és menedzsment</t>
  </si>
  <si>
    <t>Energiagazdálkodás és környezeti mutatók módszertana</t>
  </si>
  <si>
    <t>Szigeti Orsolya</t>
  </si>
  <si>
    <t>Szendrő Katalin</t>
  </si>
  <si>
    <t>Csima Ferenc</t>
  </si>
  <si>
    <t>Moizs Attila</t>
  </si>
  <si>
    <t>Társadalomtudományi</t>
  </si>
  <si>
    <t>Szakszeminárium 3.</t>
  </si>
  <si>
    <t>Alternatív pénzügyek szabadon választható modul</t>
  </si>
  <si>
    <t>Pénzügyi válságok a közgazdaságtanban</t>
  </si>
  <si>
    <t>gyj</t>
  </si>
  <si>
    <t>Varga József</t>
  </si>
  <si>
    <t xml:space="preserve">Alternatív pénzügyi rendszerek </t>
  </si>
  <si>
    <t>Sipiczki Zoltán</t>
  </si>
  <si>
    <t>Szakkollégiumi tevékenység</t>
  </si>
  <si>
    <t>Borbély Csaba</t>
  </si>
  <si>
    <t>Matematikai elemzés szabadon választható modul</t>
  </si>
  <si>
    <t>Hálózatkutatás</t>
  </si>
  <si>
    <t>Bánkuti Gyöngyi</t>
  </si>
  <si>
    <t>Operációkutatási esettanulmányok</t>
  </si>
  <si>
    <t>Regionális és környezeti gazdaságtan</t>
  </si>
  <si>
    <t>3MMIT1DDM00017</t>
  </si>
  <si>
    <t>3MMAI1ÖKO00017</t>
  </si>
  <si>
    <t>3MMIT1TEI00017</t>
  </si>
  <si>
    <t>3MMAR1KUM00017</t>
  </si>
  <si>
    <t>3MPKT1KPG00017</t>
  </si>
  <si>
    <t>3MAMT1VEG00017</t>
  </si>
  <si>
    <t>3MSZJ1GPJ00017</t>
  </si>
  <si>
    <t>3MTTU1GAT00017</t>
  </si>
  <si>
    <t>3MRTS1RIG00017</t>
  </si>
  <si>
    <t>3MRTS1RVG00017</t>
  </si>
  <si>
    <t>3MRTS1EUR00017</t>
  </si>
  <si>
    <t>3MRTS1KTT00017</t>
  </si>
  <si>
    <t>3MRTS1TFM00017</t>
  </si>
  <si>
    <t>3MRTS1HGV00017</t>
  </si>
  <si>
    <t>3MRTS1GPF00017</t>
  </si>
  <si>
    <t>3MRTS1KGT00017</t>
  </si>
  <si>
    <t>3MRTS1KÖM00017</t>
  </si>
  <si>
    <t>3MRTS1IVÖ00017</t>
  </si>
  <si>
    <t>3MRTS1RKM00017</t>
  </si>
  <si>
    <t>3MMÓD3ENG00017</t>
  </si>
  <si>
    <t>3MRTS3SUF00017</t>
  </si>
  <si>
    <t>3MRTS3REG00017</t>
  </si>
  <si>
    <t>3MRTS3SUD20017</t>
  </si>
  <si>
    <t>3MMAR3RSM00017</t>
  </si>
  <si>
    <t>3MMAR3RPM00017</t>
  </si>
  <si>
    <t>3MMAR3RDM00017</t>
  </si>
  <si>
    <t>3MPKG3PVK00017</t>
  </si>
  <si>
    <t>3MPKG3AGF00017</t>
  </si>
  <si>
    <t>Az agrárfinanszírozás speciális makrogazdasági tényezői</t>
  </si>
  <si>
    <t>3MPKG3APR00017</t>
  </si>
  <si>
    <t>3MMIT1HAK00017</t>
  </si>
  <si>
    <t>3MMIT1OKE00017</t>
  </si>
  <si>
    <t>3MAMT3SZK00017</t>
  </si>
  <si>
    <t>Regional finance / Területi pénzügyek</t>
  </si>
  <si>
    <t>Regionális mester szigorlat</t>
  </si>
  <si>
    <t xml:space="preserve">sz. </t>
  </si>
  <si>
    <t>3MRTS1RSZ00017</t>
  </si>
  <si>
    <t>Decision theory</t>
  </si>
  <si>
    <t>Econometrics</t>
  </si>
  <si>
    <t>Spatial informatics</t>
  </si>
  <si>
    <t>Research methodology and presentation techniques</t>
  </si>
  <si>
    <t>Public and financial economics</t>
  </si>
  <si>
    <t>Management economics</t>
  </si>
  <si>
    <t>Economy and settlement sociology</t>
  </si>
  <si>
    <t>Economics and management of regional innovation</t>
  </si>
  <si>
    <t>Regional and urban economics</t>
  </si>
  <si>
    <t>Regional policy and rural development</t>
  </si>
  <si>
    <t>Complex regional planning</t>
  </si>
  <si>
    <t>Settlement development and management</t>
  </si>
  <si>
    <t>Local economic and enterprise development</t>
  </si>
  <si>
    <t>Economic and financial geography</t>
  </si>
  <si>
    <t>Environmental economics and policy</t>
  </si>
  <si>
    <t>Environment management</t>
  </si>
  <si>
    <t>Industrial and urban ecology</t>
  </si>
  <si>
    <t>Regional- and environmental analytical methods</t>
  </si>
  <si>
    <t>Professional Final Exam</t>
  </si>
  <si>
    <t>Thesis Seminar 1</t>
  </si>
  <si>
    <t>Thesis Seminar 2</t>
  </si>
  <si>
    <t>Thesis Seminar 3</t>
  </si>
  <si>
    <t>Energy-Management and Methodology of Enviroment Indicators</t>
  </si>
  <si>
    <t>Regional Finance</t>
  </si>
  <si>
    <t>Economics of Financial Crises</t>
  </si>
  <si>
    <t>Special Macroeconomic Factors of Agrcicultural Financing</t>
  </si>
  <si>
    <t>Alternatve Finance Systems</t>
  </si>
  <si>
    <t>College for Advanced Studies</t>
  </si>
  <si>
    <t>Network Science</t>
  </si>
  <si>
    <t>Case Studies in Operation Research</t>
  </si>
  <si>
    <t>Advanced economic and financial law</t>
  </si>
  <si>
    <t>Tantárgyfelelős szervezeti egység</t>
  </si>
  <si>
    <t>Módszertani Intézet</t>
  </si>
  <si>
    <t>Marketing és Menedzsment Intézet</t>
  </si>
  <si>
    <t>Pénzügy és Számvitel Intézet</t>
  </si>
  <si>
    <t>Regionális- és Agrárgazdaságtani Intézet</t>
  </si>
  <si>
    <t>szak</t>
  </si>
  <si>
    <t>modul</t>
  </si>
  <si>
    <t>kurzuskód</t>
  </si>
  <si>
    <t>kurzusnév</t>
  </si>
  <si>
    <t>féléve</t>
  </si>
  <si>
    <t>óraszáma (EA)</t>
  </si>
  <si>
    <t>óraszáma(sz)</t>
  </si>
  <si>
    <t>kreditértéke</t>
  </si>
  <si>
    <t>tf oktatója</t>
  </si>
  <si>
    <t>intézete</t>
  </si>
  <si>
    <t>Sorcímkék</t>
  </si>
  <si>
    <t>Végösszeg</t>
  </si>
  <si>
    <t>Összeg / kreditértéke</t>
  </si>
  <si>
    <t>MNREG18</t>
  </si>
  <si>
    <t>Szabó-Szentgróti Gábor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</si>
  <si>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</si>
  <si>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</si>
  <si>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</si>
  <si>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</si>
  <si>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</si>
  <si>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</si>
  <si>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Tóth Gergely</t>
  </si>
  <si>
    <t>Képzési program (KPR) kódja: 3MNRG19</t>
  </si>
  <si>
    <t>Szakszeminárium 1. Forráskezelés és -feldolgozás</t>
  </si>
  <si>
    <t>Szakszeminárium 2. Tudományos dolgozatok készítése</t>
  </si>
  <si>
    <t>GTK</t>
  </si>
  <si>
    <t>Választott konzulens</t>
  </si>
  <si>
    <t>3BREG3NK100019</t>
  </si>
  <si>
    <t>3BREG3NK200019</t>
  </si>
  <si>
    <t>3MMOD1SSZ10019</t>
  </si>
  <si>
    <t>3MMOD1SSZ20019</t>
  </si>
  <si>
    <t>3MGTK1SSZ30019</t>
  </si>
  <si>
    <t>Külföldön teljesített kurzus 2.</t>
  </si>
  <si>
    <t>Külföldön teljesített kurzus 3.</t>
  </si>
  <si>
    <t>3BREG3NK300019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</si>
</sst>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1" fillId="0" borderId="0" xfId="0" applyFont="1"/>
    <xf numFmtId="0" fontId="7" fillId="0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49" fontId="1" fillId="3" borderId="13" xfId="0" applyNumberFormat="1" applyFont="1" applyFill="1" applyBorder="1" applyAlignment="1">
      <alignment horizontal="center" vertical="center" shrinkToFit="1"/>
    </xf>
    <xf numFmtId="1" fontId="1" fillId="2" borderId="13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/>
    <xf numFmtId="0" fontId="1" fillId="2" borderId="17" xfId="0" applyFont="1" applyFill="1" applyBorder="1" applyAlignment="1">
      <alignment horizontal="left" vertical="center"/>
    </xf>
    <xf numFmtId="0" fontId="8" fillId="0" borderId="0" xfId="0" applyFont="1"/>
    <xf numFmtId="0" fontId="8" fillId="0" borderId="2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Border="1"/>
    <xf numFmtId="0" fontId="1" fillId="6" borderId="13" xfId="0" applyFont="1" applyFill="1" applyBorder="1" applyAlignment="1">
      <alignment horizontal="left" vertical="center" shrinkToFit="1"/>
    </xf>
    <xf numFmtId="0" fontId="1" fillId="6" borderId="13" xfId="0" applyFont="1" applyFill="1" applyBorder="1" applyAlignment="1">
      <alignment vertical="center" shrinkToFit="1"/>
    </xf>
    <xf numFmtId="0" fontId="1" fillId="6" borderId="35" xfId="0" applyFont="1" applyFill="1" applyBorder="1" applyAlignment="1">
      <alignment horizontal="center" vertical="center" shrinkToFit="1"/>
    </xf>
    <xf numFmtId="0" fontId="1" fillId="6" borderId="16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8" fillId="0" borderId="10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 shrinkToFit="1"/>
    </xf>
    <xf numFmtId="0" fontId="1" fillId="8" borderId="13" xfId="0" applyFont="1" applyFill="1" applyBorder="1" applyAlignment="1">
      <alignment horizontal="left" vertical="center" shrinkToFit="1"/>
    </xf>
    <xf numFmtId="0" fontId="1" fillId="8" borderId="35" xfId="0" applyFont="1" applyFill="1" applyBorder="1" applyAlignment="1">
      <alignment horizontal="center" vertical="center" shrinkToFit="1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left" vertical="center" shrinkToFit="1"/>
    </xf>
    <xf numFmtId="0" fontId="1" fillId="8" borderId="35" xfId="0" applyFont="1" applyFill="1" applyBorder="1" applyAlignment="1">
      <alignment vertical="center" shrinkToFit="1"/>
    </xf>
    <xf numFmtId="164" fontId="9" fillId="0" borderId="0" xfId="0" applyNumberFormat="1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vertical="center" shrinkToFit="1"/>
    </xf>
    <xf numFmtId="0" fontId="1" fillId="8" borderId="13" xfId="0" applyFont="1" applyFill="1" applyBorder="1" applyAlignment="1">
      <alignment horizontal="center" vertical="center" shrinkToFit="1"/>
    </xf>
    <xf numFmtId="0" fontId="1" fillId="8" borderId="17" xfId="0" applyFont="1" applyFill="1" applyBorder="1" applyAlignment="1">
      <alignment horizontal="center" vertical="center" shrinkToFit="1"/>
    </xf>
    <xf numFmtId="0" fontId="1" fillId="8" borderId="1" xfId="0" applyFont="1" applyFill="1" applyBorder="1" applyAlignment="1">
      <alignment horizontal="center" vertical="center" shrinkToFit="1"/>
    </xf>
    <xf numFmtId="49" fontId="8" fillId="0" borderId="11" xfId="0" applyNumberFormat="1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1" fontId="8" fillId="0" borderId="23" xfId="0" applyNumberFormat="1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 shrinkToFit="1"/>
    </xf>
    <xf numFmtId="1" fontId="8" fillId="0" borderId="30" xfId="0" applyNumberFormat="1" applyFont="1" applyBorder="1" applyAlignment="1">
      <alignment horizontal="center" vertical="center" shrinkToFit="1"/>
    </xf>
    <xf numFmtId="0" fontId="1" fillId="6" borderId="47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9" xfId="0" applyFont="1" applyBorder="1"/>
    <xf numFmtId="0" fontId="1" fillId="6" borderId="37" xfId="0" applyFont="1" applyFill="1" applyBorder="1" applyAlignment="1">
      <alignment vertical="center" shrinkToFit="1"/>
    </xf>
    <xf numFmtId="0" fontId="1" fillId="6" borderId="48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vertical="center" shrinkToFit="1"/>
    </xf>
    <xf numFmtId="49" fontId="8" fillId="0" borderId="9" xfId="0" applyNumberFormat="1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left" vertical="center" shrinkToFit="1"/>
    </xf>
    <xf numFmtId="0" fontId="1" fillId="6" borderId="16" xfId="0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44" xfId="0" applyFont="1" applyBorder="1"/>
    <xf numFmtId="0" fontId="8" fillId="0" borderId="0" xfId="0" applyFont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vertical="center" shrinkToFit="1"/>
    </xf>
    <xf numFmtId="0" fontId="8" fillId="0" borderId="38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/>
    </xf>
    <xf numFmtId="49" fontId="8" fillId="0" borderId="61" xfId="0" applyNumberFormat="1" applyFont="1" applyFill="1" applyBorder="1" applyAlignment="1">
      <alignment horizontal="center" vertical="center" shrinkToFit="1"/>
    </xf>
    <xf numFmtId="0" fontId="8" fillId="0" borderId="62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shrinkToFit="1"/>
    </xf>
    <xf numFmtId="0" fontId="1" fillId="0" borderId="0" xfId="0" applyFont="1" applyBorder="1"/>
    <xf numFmtId="0" fontId="8" fillId="0" borderId="8" xfId="0" applyFont="1" applyBorder="1" applyAlignment="1">
      <alignment horizontal="left" vertical="center" shrinkToFit="1"/>
    </xf>
    <xf numFmtId="0" fontId="8" fillId="0" borderId="14" xfId="0" applyFont="1" applyBorder="1" applyAlignment="1">
      <alignment vertical="center" shrinkToFit="1"/>
    </xf>
    <xf numFmtId="0" fontId="8" fillId="0" borderId="31" xfId="0" applyFont="1" applyBorder="1" applyAlignment="1">
      <alignment horizontal="left" vertical="center" shrinkToFit="1"/>
    </xf>
    <xf numFmtId="49" fontId="8" fillId="0" borderId="39" xfId="0" applyNumberFormat="1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vertical="center" shrinkToFit="1"/>
    </xf>
    <xf numFmtId="0" fontId="8" fillId="0" borderId="29" xfId="0" applyFont="1" applyFill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60" xfId="0" applyFont="1" applyFill="1" applyBorder="1" applyAlignment="1">
      <alignment vertical="center" shrinkToFit="1"/>
    </xf>
    <xf numFmtId="0" fontId="14" fillId="8" borderId="13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/>
    </xf>
    <xf numFmtId="0" fontId="13" fillId="0" borderId="34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/>
    <xf numFmtId="0" fontId="17" fillId="0" borderId="22" xfId="0" applyFont="1" applyFill="1" applyBorder="1" applyAlignment="1">
      <alignment horizontal="left" vertical="center" shrinkToFit="1"/>
    </xf>
    <xf numFmtId="49" fontId="17" fillId="0" borderId="22" xfId="0" applyNumberFormat="1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Border="1"/>
    <xf numFmtId="0" fontId="17" fillId="0" borderId="0" xfId="0" applyFont="1"/>
    <xf numFmtId="0" fontId="17" fillId="0" borderId="9" xfId="0" applyFont="1" applyFill="1" applyBorder="1" applyAlignment="1">
      <alignment vertical="center"/>
    </xf>
    <xf numFmtId="49" fontId="17" fillId="0" borderId="7" xfId="0" applyNumberFormat="1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9" xfId="0" applyFont="1" applyBorder="1" applyAlignment="1">
      <alignment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left" vertical="center" shrinkToFit="1"/>
    </xf>
    <xf numFmtId="0" fontId="17" fillId="0" borderId="49" xfId="0" applyFont="1" applyFill="1" applyBorder="1" applyAlignment="1">
      <alignment vertical="center"/>
    </xf>
    <xf numFmtId="49" fontId="17" fillId="0" borderId="44" xfId="0" applyNumberFormat="1" applyFont="1" applyFill="1" applyBorder="1" applyAlignment="1">
      <alignment horizontal="center" vertical="center" shrinkToFit="1"/>
    </xf>
    <xf numFmtId="0" fontId="17" fillId="0" borderId="12" xfId="0" applyFont="1" applyFill="1" applyBorder="1"/>
    <xf numFmtId="0" fontId="16" fillId="0" borderId="10" xfId="0" applyFont="1" applyFill="1" applyBorder="1"/>
    <xf numFmtId="0" fontId="17" fillId="0" borderId="28" xfId="0" applyFont="1" applyBorder="1" applyAlignment="1">
      <alignment horizontal="center" vertical="center"/>
    </xf>
    <xf numFmtId="0" fontId="17" fillId="0" borderId="48" xfId="0" applyFont="1" applyBorder="1"/>
    <xf numFmtId="49" fontId="17" fillId="0" borderId="44" xfId="0" applyNumberFormat="1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8" fillId="0" borderId="22" xfId="0" applyFont="1" applyFill="1" applyBorder="1" applyAlignment="1">
      <alignment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54" xfId="0" applyFont="1" applyFill="1" applyBorder="1" applyAlignment="1">
      <alignment horizontal="left" vertical="center" shrinkToFit="1"/>
    </xf>
    <xf numFmtId="0" fontId="13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shrinkToFit="1"/>
    </xf>
    <xf numFmtId="0" fontId="6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6" borderId="35" xfId="0" applyFont="1" applyFill="1" applyBorder="1" applyAlignment="1">
      <alignment vertical="center" shrinkToFit="1"/>
    </xf>
    <xf numFmtId="0" fontId="1" fillId="6" borderId="48" xfId="0" applyFont="1" applyFill="1" applyBorder="1" applyAlignment="1">
      <alignment vertical="center" shrinkToFit="1"/>
    </xf>
    <xf numFmtId="0" fontId="8" fillId="0" borderId="7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" xfId="0" applyFont="1" applyBorder="1"/>
    <xf numFmtId="0" fontId="8" fillId="0" borderId="7" xfId="0" applyFont="1" applyFill="1" applyBorder="1"/>
    <xf numFmtId="0" fontId="8" fillId="0" borderId="58" xfId="0" applyFont="1" applyFill="1" applyBorder="1" applyAlignment="1">
      <alignment horizontal="left" vertical="center" shrinkToFit="1"/>
    </xf>
    <xf numFmtId="0" fontId="8" fillId="0" borderId="9" xfId="0" applyFont="1" applyFill="1" applyBorder="1"/>
    <xf numFmtId="49" fontId="8" fillId="0" borderId="7" xfId="0" applyNumberFormat="1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vertical="center" shrinkToFit="1"/>
    </xf>
    <xf numFmtId="0" fontId="8" fillId="9" borderId="3" xfId="0" applyFont="1" applyFill="1" applyBorder="1" applyAlignment="1">
      <alignment horizontal="center"/>
    </xf>
    <xf numFmtId="0" fontId="1" fillId="6" borderId="47" xfId="0" applyFont="1" applyFill="1" applyBorder="1" applyAlignment="1">
      <alignment vertical="center" shrinkToFit="1"/>
    </xf>
    <xf numFmtId="0" fontId="8" fillId="0" borderId="40" xfId="0" applyFont="1" applyBorder="1" applyAlignment="1">
      <alignment vertical="center" shrinkToFit="1"/>
    </xf>
    <xf numFmtId="0" fontId="8" fillId="0" borderId="29" xfId="0" applyFont="1" applyFill="1" applyBorder="1" applyAlignment="1">
      <alignment horizontal="left"/>
    </xf>
    <xf numFmtId="0" fontId="8" fillId="0" borderId="60" xfId="0" applyFont="1" applyFill="1" applyBorder="1" applyAlignment="1">
      <alignment horizontal="left" vertical="center" shrinkToFit="1"/>
    </xf>
    <xf numFmtId="0" fontId="8" fillId="0" borderId="44" xfId="0" applyFont="1" applyBorder="1" applyAlignment="1">
      <alignment vertical="center" shrinkToFit="1"/>
    </xf>
    <xf numFmtId="0" fontId="1" fillId="6" borderId="37" xfId="0" applyFont="1" applyFill="1" applyBorder="1" applyAlignment="1">
      <alignment horizontal="left" vertical="center" shrinkToFit="1"/>
    </xf>
    <xf numFmtId="0" fontId="17" fillId="0" borderId="40" xfId="0" applyFont="1" applyFill="1" applyBorder="1" applyAlignment="1">
      <alignment horizontal="left" vertical="center" shrinkToFit="1"/>
    </xf>
    <xf numFmtId="0" fontId="17" fillId="0" borderId="29" xfId="0" applyFont="1" applyFill="1" applyBorder="1" applyAlignment="1">
      <alignment horizontal="left" vertical="center" shrinkToFit="1"/>
    </xf>
    <xf numFmtId="0" fontId="17" fillId="0" borderId="36" xfId="0" applyFont="1" applyBorder="1" applyAlignment="1">
      <alignment vertical="center" shrinkToFit="1"/>
    </xf>
    <xf numFmtId="0" fontId="17" fillId="0" borderId="7" xfId="0" applyFont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44" xfId="0" applyFont="1" applyFill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8" fillId="0" borderId="39" xfId="0" applyFont="1" applyFill="1" applyBorder="1" applyAlignment="1">
      <alignment horizontal="left" vertical="center" shrinkToFit="1"/>
    </xf>
    <xf numFmtId="0" fontId="8" fillId="0" borderId="48" xfId="0" applyFont="1" applyFill="1" applyBorder="1" applyAlignment="1">
      <alignment horizontal="left" vertical="center" shrinkToFit="1"/>
    </xf>
    <xf numFmtId="0" fontId="8" fillId="0" borderId="44" xfId="0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49" fontId="8" fillId="0" borderId="13" xfId="0" applyNumberFormat="1" applyFont="1" applyFill="1" applyBorder="1" applyAlignment="1">
      <alignment horizontal="center" vertical="center" shrinkToFit="1"/>
    </xf>
    <xf numFmtId="49" fontId="17" fillId="0" borderId="38" xfId="0" applyNumberFormat="1" applyFont="1" applyBorder="1" applyAlignment="1">
      <alignment horizontal="center" vertical="center" shrinkToFit="1"/>
    </xf>
    <xf numFmtId="49" fontId="17" fillId="0" borderId="8" xfId="0" applyNumberFormat="1" applyFont="1" applyBorder="1" applyAlignment="1">
      <alignment horizontal="center" vertical="center" shrinkToFit="1"/>
    </xf>
    <xf numFmtId="49" fontId="17" fillId="0" borderId="8" xfId="0" applyNumberFormat="1" applyFont="1" applyFill="1" applyBorder="1" applyAlignment="1">
      <alignment horizontal="center" vertical="center" shrinkToFit="1"/>
    </xf>
    <xf numFmtId="0" fontId="16" fillId="0" borderId="32" xfId="0" applyFont="1" applyFill="1" applyBorder="1"/>
    <xf numFmtId="0" fontId="16" fillId="0" borderId="33" xfId="0" applyFont="1" applyFill="1" applyBorder="1"/>
    <xf numFmtId="0" fontId="16" fillId="0" borderId="34" xfId="0" applyFont="1" applyFill="1" applyBorder="1"/>
    <xf numFmtId="0" fontId="8" fillId="0" borderId="15" xfId="0" applyFont="1" applyFill="1" applyBorder="1"/>
    <xf numFmtId="0" fontId="8" fillId="0" borderId="16" xfId="0" applyFont="1" applyFill="1" applyBorder="1"/>
    <xf numFmtId="0" fontId="8" fillId="0" borderId="43" xfId="0" applyFont="1" applyFill="1" applyBorder="1"/>
    <xf numFmtId="0" fontId="2" fillId="0" borderId="39" xfId="0" applyFont="1" applyFill="1" applyBorder="1" applyAlignment="1">
      <alignment horizontal="center" vertical="center"/>
    </xf>
    <xf numFmtId="49" fontId="13" fillId="0" borderId="48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/>
    <xf numFmtId="0" fontId="1" fillId="9" borderId="2" xfId="0" applyFont="1" applyFill="1" applyBorder="1" applyAlignment="1">
      <alignment horizontal="center" vertical="center"/>
    </xf>
    <xf numFmtId="0" fontId="7" fillId="0" borderId="33" xfId="0" applyFont="1" applyFill="1" applyBorder="1"/>
    <xf numFmtId="0" fontId="7" fillId="0" borderId="19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7" fillId="0" borderId="28" xfId="0" applyFont="1" applyFill="1" applyBorder="1"/>
    <xf numFmtId="0" fontId="2" fillId="0" borderId="55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7" fillId="0" borderId="32" xfId="0" applyFont="1" applyFill="1" applyBorder="1"/>
    <xf numFmtId="0" fontId="7" fillId="0" borderId="34" xfId="0" applyFont="1" applyFill="1" applyBorder="1"/>
    <xf numFmtId="0" fontId="2" fillId="0" borderId="41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8" fillId="0" borderId="29" xfId="0" applyFont="1" applyFill="1" applyBorder="1" applyAlignment="1">
      <alignment horizontal="left" vertical="center"/>
    </xf>
    <xf numFmtId="0" fontId="18" fillId="4" borderId="29" xfId="0" applyFont="1" applyFill="1" applyBorder="1" applyAlignment="1">
      <alignment horizontal="left" vertical="center"/>
    </xf>
    <xf numFmtId="0" fontId="18" fillId="0" borderId="40" xfId="0" applyFont="1" applyFill="1" applyBorder="1" applyAlignment="1">
      <alignment horizontal="left" vertical="center"/>
    </xf>
    <xf numFmtId="0" fontId="18" fillId="4" borderId="60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6" borderId="52" xfId="0" applyFont="1" applyFill="1" applyBorder="1" applyAlignment="1">
      <alignment horizontal="left" vertical="center"/>
    </xf>
    <xf numFmtId="0" fontId="1" fillId="6" borderId="37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35" xfId="0" applyFont="1" applyFill="1" applyBorder="1" applyAlignment="1">
      <alignment vertical="center"/>
    </xf>
    <xf numFmtId="0" fontId="19" fillId="0" borderId="35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Border="1"/>
    <xf numFmtId="0" fontId="18" fillId="9" borderId="29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/>
    </xf>
    <xf numFmtId="0" fontId="15" fillId="5" borderId="6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shrinkToFit="1"/>
    </xf>
    <xf numFmtId="0" fontId="8" fillId="0" borderId="30" xfId="0" applyFont="1" applyBorder="1"/>
    <xf numFmtId="0" fontId="8" fillId="0" borderId="37" xfId="0" applyFont="1" applyBorder="1"/>
    <xf numFmtId="0" fontId="6" fillId="0" borderId="38" xfId="0" applyFont="1" applyFill="1" applyBorder="1" applyAlignment="1">
      <alignment horizontal="center" vertical="center"/>
    </xf>
    <xf numFmtId="0" fontId="8" fillId="0" borderId="39" xfId="0" applyFont="1" applyFill="1" applyBorder="1"/>
    <xf numFmtId="0" fontId="8" fillId="0" borderId="40" xfId="0" applyFont="1" applyFill="1" applyBorder="1"/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5" borderId="6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69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67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left"/>
    </xf>
    <xf numFmtId="0" fontId="1" fillId="0" borderId="59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6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left" vertical="center" shrinkToFit="1"/>
    </xf>
    <xf numFmtId="49" fontId="8" fillId="0" borderId="40" xfId="0" applyNumberFormat="1" applyFont="1" applyFill="1" applyBorder="1" applyAlignment="1">
      <alignment horizontal="center" vertical="center" shrinkToFit="1"/>
    </xf>
    <xf numFmtId="49" fontId="8" fillId="0" borderId="29" xfId="0" applyNumberFormat="1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left" vertical="center" shrinkToFit="1"/>
    </xf>
    <xf numFmtId="0" fontId="8" fillId="0" borderId="60" xfId="0" applyFont="1" applyFill="1" applyBorder="1" applyAlignment="1">
      <alignment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0" fontId="8" fillId="0" borderId="36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left" vertical="center" shrinkToFit="1"/>
    </xf>
    <xf numFmtId="0" fontId="8" fillId="0" borderId="38" xfId="0" applyFont="1" applyFill="1" applyBorder="1" applyAlignment="1">
      <alignment vertical="center" shrinkToFit="1"/>
    </xf>
    <xf numFmtId="0" fontId="1" fillId="0" borderId="7" xfId="0" applyFont="1" applyFill="1" applyBorder="1"/>
    <xf numFmtId="0" fontId="8" fillId="0" borderId="8" xfId="0" applyFont="1" applyFill="1" applyBorder="1" applyAlignment="1">
      <alignment vertical="center" shrinkToFit="1"/>
    </xf>
    <xf numFmtId="0" fontId="8" fillId="0" borderId="44" xfId="0" applyFont="1" applyFill="1" applyBorder="1"/>
    <xf numFmtId="0" fontId="8" fillId="0" borderId="57" xfId="0" applyFont="1" applyFill="1" applyBorder="1" applyAlignment="1">
      <alignment vertical="center" shrinkToFit="1"/>
    </xf>
    <xf numFmtId="0" fontId="8" fillId="0" borderId="5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1" fillId="0" borderId="60" xfId="0" applyFont="1" applyFill="1" applyBorder="1" applyAlignment="1">
      <alignment horizontal="left" vertical="center"/>
    </xf>
    <xf numFmtId="0" fontId="8" fillId="9" borderId="3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vacs.bernadett" refreshedDate="43399.790315162034" createdVersion="3" refreshedVersion="3" minRefreshableVersion="3" recordCount="45">
  <cacheSource type="worksheet">
    <worksheetSource ref="A1:J40" sheet="Munka1"/>
  </cacheSource>
  <cacheFields count="10">
    <cacheField name="szak" numFmtId="0">
      <sharedItems/>
    </cacheField>
    <cacheField name="modul" numFmtId="0">
      <sharedItems containsMixedTypes="1" containsNumber="1" containsInteger="1" minValue="0" maxValue="0"/>
    </cacheField>
    <cacheField name="kurzuskód" numFmtId="0">
      <sharedItems containsBlank="1" containsMixedTypes="1" containsNumber="1" containsInteger="1" minValue="0" maxValue="0"/>
    </cacheField>
    <cacheField name="kurzusnév" numFmtId="0">
      <sharedItems containsMixedTypes="1" containsNumber="1" containsInteger="1" minValue="0" maxValue="0" count="34">
        <n v="0"/>
        <s v="Közösségi és pénzügyi gazdaságtan"/>
        <s v="Vezetői gazdaságtan"/>
        <s v="Haladó gazdasági és pénzügyi jog"/>
        <s v="Gazdaság- és településszociológia"/>
        <s v="Összesen"/>
        <s v="Regionális innováció gazdaságtana és menedzsmentje"/>
        <s v="Regionális- és városgazdaságtan"/>
        <s v="EU Regionális politikája  és vidékfejlesztés"/>
        <s v="Komplex területi tervezés"/>
        <s v="Településfejlesztés és menedzsment"/>
        <s v="Helyi gazdaság- és vállalkozásfejlesztés"/>
        <s v="Gazdaság- és pénzügyi földrajz "/>
        <s v="Környezetgazdaságtan és környezetpolitika"/>
        <s v="Környezeti menedzsment"/>
        <s v="Ipari és városökológia"/>
        <s v="Regionális és környezeti elemzési módszerek"/>
        <s v="Regionális mester szigorlat"/>
        <s v="Szakszeminárium 1."/>
        <s v="Szakszeminárium 2."/>
        <s v="Szakszeminárium 3."/>
        <s v="Kötelező összesen"/>
        <s v="Kötelező féléves összesen"/>
        <s v="Energiagazdálkodás és környezeti mutatók módszertana"/>
        <s v="Sustainable finance"/>
        <s v="Regional finance / Területi pénzügyek"/>
        <s v="Sustainable Development 2"/>
        <s v="Regional and settlement marketing"/>
        <s v="Rural products (agricultural) marketing"/>
        <s v="Regional destinations marketing"/>
        <s v="Pénzügyi válságok a közgazdaságtanban"/>
        <s v="Az agrárfinanszírozás speciális makrogazdasági tényezői"/>
        <s v="Alternatív pénzügyi rendszerek "/>
        <s v="Szakkollégiumi tevékenység"/>
      </sharedItems>
    </cacheField>
    <cacheField name="féléve" numFmtId="0">
      <sharedItems containsSemiMixedTypes="0" containsString="0" containsNumber="1" containsInteger="1" minValue="1" maxValue="4"/>
    </cacheField>
    <cacheField name="óraszáma (EA)" numFmtId="0">
      <sharedItems containsSemiMixedTypes="0" containsString="0" containsNumber="1" containsInteger="1" minValue="0" maxValue="676"/>
    </cacheField>
    <cacheField name="óraszáma(sz)" numFmtId="0">
      <sharedItems containsSemiMixedTypes="0" containsString="0" containsNumber="1" containsInteger="1" minValue="0" maxValue="364"/>
    </cacheField>
    <cacheField name="kreditértéke" numFmtId="0">
      <sharedItems containsSemiMixedTypes="0" containsString="0" containsNumber="1" containsInteger="1" minValue="0" maxValue="108"/>
    </cacheField>
    <cacheField name="tf oktatója" numFmtId="0">
      <sharedItems containsMixedTypes="1" containsNumber="1" containsInteger="1" minValue="0" maxValue="0" count="18">
        <n v="0"/>
        <s v="Parádi-Dolgos Anett"/>
        <s v="Csima Ferenc"/>
        <s v="Moizs Attila"/>
        <s v="Molnár Gábor"/>
        <s v="Gál Zoltán"/>
        <s v="Szabó Kinga"/>
        <s v="Mezei Cecília"/>
        <s v="Nagy Imre"/>
        <s v="Kerekes Sándor"/>
        <s v="Horváthné Kovács Bernadett"/>
        <s v="Nagy Mónika Zita"/>
        <s v="Szigeti Orsolya"/>
        <s v="Szente Viktória"/>
        <s v="Szendrő Katalin"/>
        <s v="Varga József"/>
        <s v="Sipiczki Zoltán"/>
        <s v="Borbély Csaba"/>
      </sharedItems>
    </cacheField>
    <cacheField name="intézete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s v="3MNVAM18"/>
    <s v="Kvantitatív elemzések almodul"/>
    <s v="Társadalom- és gazdaságtudományi almodul"/>
    <x v="0"/>
    <n v="4"/>
    <n v="0"/>
    <n v="0"/>
    <n v="0"/>
    <x v="0"/>
    <n v="0"/>
  </r>
  <r>
    <s v="3MNVAM19"/>
    <s v="Kvantitatív elemzések almodul"/>
    <s v="3MPKT1KPG00017"/>
    <x v="1"/>
    <n v="1"/>
    <n v="2"/>
    <n v="2"/>
    <n v="5"/>
    <x v="1"/>
    <s v="Pénzügy és Számvitel Intézet"/>
  </r>
  <r>
    <s v="3MNVAM20"/>
    <s v="Kvantitatív elemzések almodul"/>
    <s v="3MAMT1VEG00017"/>
    <x v="2"/>
    <n v="2"/>
    <n v="4"/>
    <n v="0"/>
    <n v="5"/>
    <x v="2"/>
    <s v="Regionális- és Agrárgazdaságtani Intézet"/>
  </r>
  <r>
    <s v="3MNVAM21"/>
    <s v="Kvantitatív elemzések almodul"/>
    <s v="3MSZJ1GPJ00017"/>
    <x v="3"/>
    <n v="2"/>
    <n v="4"/>
    <n v="0"/>
    <n v="5"/>
    <x v="3"/>
    <s v="Pénzügy és Számvitel Intézet"/>
  </r>
  <r>
    <s v="3MNVAM22"/>
    <s v="Kvantitatív elemzések almodul"/>
    <s v="3MTTU1GAT00017"/>
    <x v="4"/>
    <n v="1"/>
    <n v="4"/>
    <n v="0"/>
    <n v="4"/>
    <x v="4"/>
    <s v="Társadalomtudományi"/>
  </r>
  <r>
    <s v="3MNVAM23"/>
    <s v="Kvantitatív elemzések almodul"/>
    <n v="0"/>
    <x v="5"/>
    <n v="1"/>
    <n v="14"/>
    <n v="18"/>
    <n v="39"/>
    <x v="0"/>
    <n v="0"/>
  </r>
  <r>
    <s v="3MNVAM24"/>
    <s v="Regionális és környezeti gazdaságtani szakmai ismeretek"/>
    <s v="Regionális és környezeti gazdaságtani szakmai ismeretek"/>
    <x v="0"/>
    <n v="4"/>
    <n v="0"/>
    <n v="0"/>
    <n v="0"/>
    <x v="0"/>
    <n v="0"/>
  </r>
  <r>
    <s v="3MNVAM25"/>
    <s v="Regionális almodul"/>
    <s v="Regionális almodul"/>
    <x v="0"/>
    <n v="4"/>
    <n v="0"/>
    <n v="0"/>
    <n v="0"/>
    <x v="0"/>
    <n v="0"/>
  </r>
  <r>
    <s v="3MNVAM26"/>
    <s v="Regionális almodul"/>
    <s v="3MRTS1RIG00017"/>
    <x v="6"/>
    <n v="4"/>
    <n v="4"/>
    <n v="0"/>
    <n v="5"/>
    <x v="5"/>
    <s v="Regionális- és Agrárgazdaságtani Intézet"/>
  </r>
  <r>
    <s v="3MNVAM27"/>
    <s v="Regionális almodul"/>
    <s v="3MRTS1RVG00017"/>
    <x v="7"/>
    <n v="1"/>
    <n v="4"/>
    <n v="0"/>
    <n v="5"/>
    <x v="5"/>
    <s v="Regionális- és Agrárgazdaságtani Intézet"/>
  </r>
  <r>
    <s v="3MNVAM28"/>
    <s v="Regionális almodul"/>
    <s v="3MRTS1EUR00017"/>
    <x v="8"/>
    <n v="1"/>
    <n v="4"/>
    <n v="0"/>
    <n v="5"/>
    <x v="6"/>
    <s v="Regionális- és Agrárgazdaságtani Intézet"/>
  </r>
  <r>
    <s v="3MNVAM29"/>
    <s v="Regionális almodul"/>
    <s v="3MRTS1KTT00017"/>
    <x v="9"/>
    <n v="4"/>
    <n v="4"/>
    <n v="0"/>
    <n v="5"/>
    <x v="7"/>
    <s v="Regionális- és Agrárgazdaságtani Intézet"/>
  </r>
  <r>
    <s v="3MNVAM30"/>
    <s v="Regionális almodul"/>
    <s v="3MRTS1TFM00017"/>
    <x v="10"/>
    <n v="3"/>
    <n v="4"/>
    <n v="0"/>
    <n v="5"/>
    <x v="7"/>
    <s v="Regionális- és Agrárgazdaságtani Intézet"/>
  </r>
  <r>
    <s v="3MNVAM31"/>
    <s v="Regionális almodul"/>
    <s v="3MRTS1HGV00017"/>
    <x v="11"/>
    <n v="1"/>
    <n v="4"/>
    <n v="0"/>
    <n v="5"/>
    <x v="7"/>
    <s v="Regionális- és Agrárgazdaságtani Intézet"/>
  </r>
  <r>
    <s v="3MNVAM32"/>
    <s v="Regionális almodul"/>
    <s v="3MRTS1GPF00017"/>
    <x v="12"/>
    <n v="3"/>
    <n v="4"/>
    <n v="0"/>
    <n v="5"/>
    <x v="5"/>
    <s v="Regionális- és Agrárgazdaságtani Intézet"/>
  </r>
  <r>
    <s v="3MNVAM33"/>
    <s v="Regionális almodul"/>
    <s v="Környezeti  almodul"/>
    <x v="0"/>
    <n v="4"/>
    <n v="0"/>
    <n v="0"/>
    <n v="0"/>
    <x v="0"/>
    <n v="0"/>
  </r>
  <r>
    <s v="3MNVAM34"/>
    <s v="Regionális almodul"/>
    <s v="3MRTS1KGT00017"/>
    <x v="13"/>
    <n v="1"/>
    <n v="2"/>
    <n v="2"/>
    <n v="5"/>
    <x v="8"/>
    <s v="Regionális- és Agrárgazdaságtani Intézet"/>
  </r>
  <r>
    <s v="3MNVAM35"/>
    <s v="Regionális almodul"/>
    <s v="3MRTS1KÖM00017"/>
    <x v="14"/>
    <n v="2"/>
    <n v="2"/>
    <n v="2"/>
    <n v="5"/>
    <x v="9"/>
    <s v="Regionális- és Agrárgazdaságtani Intézet"/>
  </r>
  <r>
    <s v="3MNVAM36"/>
    <s v="Regionális almodul"/>
    <s v="3MRTS1IVÖ00017"/>
    <x v="15"/>
    <n v="4"/>
    <n v="2"/>
    <n v="2"/>
    <n v="5"/>
    <x v="8"/>
    <s v="Regionális- és Agrárgazdaságtani Intézet"/>
  </r>
  <r>
    <s v="3MNVAM37"/>
    <s v="Regionális almodul"/>
    <s v="3MRTS1RKM00017"/>
    <x v="16"/>
    <n v="3"/>
    <n v="0"/>
    <n v="4"/>
    <n v="4"/>
    <x v="10"/>
    <s v="Módszertani Intézet"/>
  </r>
  <r>
    <s v="3MNVAM38"/>
    <s v="Regionális almodul"/>
    <s v="3MRTS1RSZ00017"/>
    <x v="17"/>
    <n v="4"/>
    <n v="0"/>
    <n v="0"/>
    <n v="0"/>
    <x v="10"/>
    <s v="Módszertani Intézet"/>
  </r>
  <r>
    <s v="3MNVAM39"/>
    <n v="0"/>
    <n v="0"/>
    <x v="5"/>
    <n v="1"/>
    <n v="32"/>
    <n v="8"/>
    <n v="54"/>
    <x v="0"/>
    <n v="0"/>
  </r>
  <r>
    <s v="3MNVAM40"/>
    <s v="Szakdolgozat készítés"/>
    <s v="Szakdolgozat készítés"/>
    <x v="0"/>
    <n v="4"/>
    <n v="0"/>
    <n v="0"/>
    <n v="0"/>
    <x v="0"/>
    <n v="0"/>
  </r>
  <r>
    <s v="3MNVAM41"/>
    <s v="Szakdolgozat készítés"/>
    <s v="3MRTS1SAK10017"/>
    <x v="18"/>
    <n v="2"/>
    <n v="0"/>
    <n v="0"/>
    <n v="0"/>
    <x v="10"/>
    <s v="Módszertani Intézet"/>
  </r>
  <r>
    <s v="3MNVAM42"/>
    <s v="Szakdolgozat készítés"/>
    <s v="3MRTS1SAK20017"/>
    <x v="19"/>
    <n v="3"/>
    <n v="0"/>
    <n v="0"/>
    <n v="6"/>
    <x v="10"/>
    <s v="Módszertani Intézet"/>
  </r>
  <r>
    <s v="3MNVAM43"/>
    <s v="Szakdolgozat készítés"/>
    <s v="3MRTS1SAK30017"/>
    <x v="20"/>
    <n v="4"/>
    <n v="0"/>
    <n v="0"/>
    <n v="9"/>
    <x v="10"/>
    <s v="Módszertani Intézet"/>
  </r>
  <r>
    <s v="3MNVAM44"/>
    <s v="Szakdolgozat készítés"/>
    <n v="0"/>
    <x v="5"/>
    <n v="2"/>
    <n v="6"/>
    <n v="2"/>
    <n v="15"/>
    <x v="0"/>
    <n v="0"/>
  </r>
  <r>
    <s v="3MNVAM45"/>
    <n v="0"/>
    <n v="0"/>
    <x v="21"/>
    <n v="1"/>
    <n v="52"/>
    <n v="28"/>
    <n v="108"/>
    <x v="0"/>
    <n v="0"/>
  </r>
  <r>
    <s v="3MNVAM46"/>
    <n v="0"/>
    <n v="0"/>
    <x v="22"/>
    <n v="4"/>
    <n v="676"/>
    <n v="364"/>
    <n v="0"/>
    <x v="0"/>
    <n v="0"/>
  </r>
  <r>
    <s v="3MNVAM47"/>
    <s v="Szabadon választható modul (12 kredit teljesítése kötelező)"/>
    <s v="Szabadon választható modul (12 kredit teljesítése kötelező)"/>
    <x v="0"/>
    <n v="4"/>
    <n v="0"/>
    <n v="0"/>
    <n v="0"/>
    <x v="0"/>
    <n v="0"/>
  </r>
  <r>
    <s v="3MNVAM48"/>
    <s v="Sustainable development szabadon választható  almodul"/>
    <s v="Sustainable development szabadon választható  almodul"/>
    <x v="0"/>
    <n v="4"/>
    <n v="0"/>
    <n v="0"/>
    <n v="0"/>
    <x v="0"/>
    <n v="0"/>
  </r>
  <r>
    <s v="3MNVAM49"/>
    <s v="Sustainable development szabadon választható  almodul"/>
    <s v="3MMÓD3ENG00017"/>
    <x v="23"/>
    <n v="2"/>
    <n v="0"/>
    <n v="3"/>
    <n v="4"/>
    <x v="11"/>
    <s v="Módszertani Intézet"/>
  </r>
  <r>
    <s v="3MNVAM50"/>
    <s v="Sustainable development szabadon választható  almodul"/>
    <s v="3MRTS3SUF00017"/>
    <x v="24"/>
    <n v="4"/>
    <n v="0"/>
    <n v="3"/>
    <n v="4"/>
    <x v="9"/>
    <s v="Regionális- és Agrárgazdaságtani Intézet"/>
  </r>
  <r>
    <s v="3MNVAM51"/>
    <s v="Sustainable development szabadon választható  almodul"/>
    <s v="3MRTS3REG00017"/>
    <x v="25"/>
    <n v="4"/>
    <n v="0"/>
    <n v="3"/>
    <n v="4"/>
    <x v="5"/>
    <s v="Regionális- és Agrárgazdaságtani Intézet"/>
  </r>
  <r>
    <s v="3MNVAM52"/>
    <s v="Sustainable development szabadon választható  almodul"/>
    <s v="3MRTS3SUD20017"/>
    <x v="26"/>
    <n v="3"/>
    <n v="0"/>
    <n v="3"/>
    <n v="4"/>
    <x v="9"/>
    <s v="Regionális- és Agrárgazdaságtani Intézet"/>
  </r>
  <r>
    <s v="3MNVAM53"/>
    <s v="Sustainable development szabadon választható  almodul"/>
    <m/>
    <x v="0"/>
    <n v="4"/>
    <n v="0"/>
    <n v="0"/>
    <n v="0"/>
    <x v="0"/>
    <n v="0"/>
  </r>
  <r>
    <s v="3MNVAM54"/>
    <s v="Térségi marketing szabadon választható  almodul"/>
    <s v="3MMAR3RSM00017"/>
    <x v="27"/>
    <n v="4"/>
    <n v="0"/>
    <n v="3"/>
    <n v="4"/>
    <x v="12"/>
    <s v="Marketing és Menedzsment Intézet"/>
  </r>
  <r>
    <s v="3MNVAM55"/>
    <s v="Térségi marketing szabadon választható  almodul"/>
    <s v="3MMAR3RPM00017"/>
    <x v="28"/>
    <n v="4"/>
    <n v="0"/>
    <n v="3"/>
    <n v="4"/>
    <x v="13"/>
    <s v="Marketing és Menedzsment Intézet"/>
  </r>
  <r>
    <s v="3MNVAM56"/>
    <s v="Térségi marketing szabadon választható  almodul"/>
    <s v="3MMAR3RDM00017"/>
    <x v="29"/>
    <n v="3"/>
    <n v="0"/>
    <n v="3"/>
    <n v="4"/>
    <x v="14"/>
    <s v="Marketing és Menedzsment Intézet"/>
  </r>
  <r>
    <s v="3MNVAM57"/>
    <s v="Alternatív pénzügyek szabadon választható modul"/>
    <s v="Alternatív pénzügyek szabadon választható modul"/>
    <x v="0"/>
    <n v="4"/>
    <n v="0"/>
    <n v="0"/>
    <n v="0"/>
    <x v="0"/>
    <n v="0"/>
  </r>
  <r>
    <s v="3MNVAM58"/>
    <s v="Alternatív pénzügyek szabadon választható modul"/>
    <s v="3MPKG3PVK00017"/>
    <x v="30"/>
    <n v="4"/>
    <n v="0"/>
    <n v="3"/>
    <n v="4"/>
    <x v="15"/>
    <s v="Pénzügy és Számvitel Intézet"/>
  </r>
  <r>
    <s v="3MNVAM59"/>
    <s v="Alternatív pénzügyek szabadon választható modul"/>
    <s v="3MPKG3AGF00017"/>
    <x v="31"/>
    <n v="4"/>
    <n v="0"/>
    <n v="3"/>
    <n v="4"/>
    <x v="1"/>
    <s v="Pénzügy és Számvitel Intézet"/>
  </r>
  <r>
    <s v="3MNVAM60"/>
    <s v="Alternatív pénzügyek szabadon választható modul"/>
    <s v="3MPKG3APR00017"/>
    <x v="32"/>
    <n v="3"/>
    <n v="0"/>
    <n v="3"/>
    <n v="4"/>
    <x v="16"/>
    <s v="Pénzügy és Számvitel Intézet"/>
  </r>
  <r>
    <s v="3MNVAM61"/>
    <s v="Szakkollégiumi tevékenység"/>
    <s v="Szakkollégiumi tevékenység"/>
    <x v="0"/>
    <n v="4"/>
    <n v="0"/>
    <n v="0"/>
    <n v="0"/>
    <x v="0"/>
    <n v="0"/>
  </r>
  <r>
    <s v="3MNVAM62"/>
    <s v="Szakkollégiumi tevékenység"/>
    <s v="3MAMT3SZK00017"/>
    <x v="33"/>
    <n v="4"/>
    <n v="0"/>
    <n v="3"/>
    <n v="5"/>
    <x v="17"/>
    <s v="Regionális- és Agrárgazdaságtani Intéze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4" cacheId="0" applyNumberFormats="0" applyBorderFormats="0" applyFontFormats="0" applyPatternFormats="0" applyAlignmentFormats="0" applyWidthHeightFormats="1" dataCaption="Értékek" updatedVersion="3" minRefreshableVersion="3" showCalcMbrs="0" useAutoFormatting="1" itemPrintTitles="1" createdVersion="3" indent="0" outline="1" outlineData="1" multipleFieldFilters="0">
  <location ref="B3:C56" firstHeaderRow="1" firstDataRow="1" firstDataCol="1"/>
  <pivotFields count="10">
    <pivotField showAll="0"/>
    <pivotField showAll="0"/>
    <pivotField showAll="0"/>
    <pivotField axis="axisRow" showAll="0">
      <items count="35">
        <item x="0"/>
        <item x="32"/>
        <item x="31"/>
        <item x="23"/>
        <item x="8"/>
        <item x="12"/>
        <item x="4"/>
        <item x="3"/>
        <item x="11"/>
        <item x="15"/>
        <item x="9"/>
        <item x="13"/>
        <item x="14"/>
        <item x="22"/>
        <item x="21"/>
        <item x="1"/>
        <item x="5"/>
        <item x="30"/>
        <item x="27"/>
        <item x="29"/>
        <item x="25"/>
        <item x="16"/>
        <item x="7"/>
        <item x="6"/>
        <item x="17"/>
        <item x="28"/>
        <item x="26"/>
        <item x="24"/>
        <item x="33"/>
        <item x="18"/>
        <item x="19"/>
        <item x="20"/>
        <item x="10"/>
        <item x="2"/>
        <item t="default"/>
      </items>
    </pivotField>
    <pivotField showAll="0"/>
    <pivotField showAll="0"/>
    <pivotField showAll="0"/>
    <pivotField dataField="1" showAll="0"/>
    <pivotField axis="axisRow" showAll="0">
      <items count="19">
        <item x="0"/>
        <item x="17"/>
        <item x="2"/>
        <item x="5"/>
        <item x="10"/>
        <item x="9"/>
        <item x="7"/>
        <item x="3"/>
        <item x="4"/>
        <item x="8"/>
        <item x="11"/>
        <item x="1"/>
        <item x="16"/>
        <item x="6"/>
        <item x="14"/>
        <item x="13"/>
        <item x="12"/>
        <item x="15"/>
        <item t="default"/>
      </items>
    </pivotField>
    <pivotField showAll="0"/>
  </pivotFields>
  <rowFields count="2">
    <field x="8"/>
    <field x="3"/>
  </rowFields>
  <rowItems count="53">
    <i>
      <x/>
    </i>
    <i r="1">
      <x/>
    </i>
    <i r="1">
      <x v="13"/>
    </i>
    <i r="1">
      <x v="14"/>
    </i>
    <i r="1">
      <x v="16"/>
    </i>
    <i>
      <x v="1"/>
    </i>
    <i r="1">
      <x v="28"/>
    </i>
    <i>
      <x v="2"/>
    </i>
    <i r="1">
      <x v="33"/>
    </i>
    <i>
      <x v="3"/>
    </i>
    <i r="1">
      <x v="5"/>
    </i>
    <i r="1">
      <x v="20"/>
    </i>
    <i r="1">
      <x v="22"/>
    </i>
    <i r="1">
      <x v="23"/>
    </i>
    <i>
      <x v="4"/>
    </i>
    <i r="1">
      <x v="21"/>
    </i>
    <i r="1">
      <x v="24"/>
    </i>
    <i r="1">
      <x v="29"/>
    </i>
    <i r="1">
      <x v="30"/>
    </i>
    <i r="1">
      <x v="31"/>
    </i>
    <i>
      <x v="5"/>
    </i>
    <i r="1">
      <x v="12"/>
    </i>
    <i r="1">
      <x v="26"/>
    </i>
    <i r="1">
      <x v="27"/>
    </i>
    <i>
      <x v="6"/>
    </i>
    <i r="1">
      <x v="8"/>
    </i>
    <i r="1">
      <x v="10"/>
    </i>
    <i r="1">
      <x v="32"/>
    </i>
    <i>
      <x v="7"/>
    </i>
    <i r="1">
      <x v="7"/>
    </i>
    <i>
      <x v="8"/>
    </i>
    <i r="1">
      <x v="6"/>
    </i>
    <i>
      <x v="9"/>
    </i>
    <i r="1">
      <x v="9"/>
    </i>
    <i r="1">
      <x v="11"/>
    </i>
    <i>
      <x v="10"/>
    </i>
    <i r="1">
      <x v="3"/>
    </i>
    <i>
      <x v="11"/>
    </i>
    <i r="1">
      <x v="2"/>
    </i>
    <i r="1">
      <x v="15"/>
    </i>
    <i>
      <x v="12"/>
    </i>
    <i r="1">
      <x v="1"/>
    </i>
    <i>
      <x v="13"/>
    </i>
    <i r="1">
      <x v="4"/>
    </i>
    <i>
      <x v="14"/>
    </i>
    <i r="1">
      <x v="19"/>
    </i>
    <i>
      <x v="15"/>
    </i>
    <i r="1">
      <x v="25"/>
    </i>
    <i>
      <x v="16"/>
    </i>
    <i r="1">
      <x v="18"/>
    </i>
    <i>
      <x v="17"/>
    </i>
    <i r="1">
      <x v="17"/>
    </i>
    <i t="grand">
      <x/>
    </i>
  </rowItems>
  <colItems count="1">
    <i/>
  </colItems>
  <dataFields count="1">
    <dataField name="Összeg / kreditértéke" fld="7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37"/>
  <sheetViews>
    <sheetView tabSelected="1" zoomScale="80" zoomScaleNormal="80" zoomScaleSheetLayoutView="80" workbookViewId="0">
      <selection activeCell="A71" sqref="A71"/>
    </sheetView>
  </sheetViews>
  <sheetFormatPr defaultRowHeight="12.75" x14ac:dyDescent="0.2"/>
  <cols>
    <col min="1" max="1" width="19.85546875" style="5" bestFit="1" customWidth="1"/>
    <col min="2" max="3" width="69.140625" style="5" customWidth="1"/>
    <col min="4" max="4" width="11.140625" style="6" customWidth="1"/>
    <col min="5" max="5" width="5.140625" style="5" customWidth="1"/>
    <col min="6" max="7" width="3.28515625" style="5" customWidth="1"/>
    <col min="8" max="8" width="5.28515625" style="5" customWidth="1"/>
    <col min="9" max="9" width="5.140625" style="5" customWidth="1"/>
    <col min="10" max="10" width="5.5703125" style="5" customWidth="1"/>
    <col min="11" max="11" width="5.140625" style="5" customWidth="1"/>
    <col min="12" max="12" width="5.28515625" style="5" customWidth="1"/>
    <col min="13" max="13" width="4.85546875" style="5" customWidth="1"/>
    <col min="14" max="14" width="5.140625" style="5" customWidth="1"/>
    <col min="15" max="15" width="3.7109375" style="5" customWidth="1"/>
    <col min="16" max="16" width="3.28515625" style="5" customWidth="1"/>
    <col min="17" max="17" width="3.85546875" style="5" customWidth="1"/>
    <col min="18" max="19" width="5.140625" style="5" customWidth="1"/>
    <col min="20" max="22" width="3.28515625" style="5" customWidth="1"/>
    <col min="23" max="23" width="6.5703125" style="5" customWidth="1"/>
    <col min="24" max="24" width="5.140625" style="5" customWidth="1"/>
    <col min="25" max="25" width="41.5703125" style="87" customWidth="1"/>
    <col min="26" max="26" width="31.85546875" style="245" customWidth="1"/>
  </cols>
  <sheetData>
    <row r="1" spans="1:27" ht="18" x14ac:dyDescent="0.2">
      <c r="A1" s="287" t="s">
        <v>94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</row>
    <row r="2" spans="1:27" ht="15.75" x14ac:dyDescent="0.2">
      <c r="A2" s="307" t="s">
        <v>190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7" ht="16.5" thickBot="1" x14ac:dyDescent="0.25">
      <c r="A3" s="307" t="s">
        <v>20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</row>
    <row r="4" spans="1:27" ht="15" thickBot="1" x14ac:dyDescent="0.25">
      <c r="A4" s="3"/>
      <c r="B4" s="54" t="s">
        <v>12</v>
      </c>
      <c r="C4" s="54"/>
      <c r="D4" s="10" t="s">
        <v>31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25" x14ac:dyDescent="0.2">
      <c r="A5" s="3"/>
      <c r="B5" s="55" t="s">
        <v>32</v>
      </c>
      <c r="C5" s="55"/>
      <c r="D5" s="57">
        <f>D25</f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14.25" x14ac:dyDescent="0.2">
      <c r="A6" s="3"/>
      <c r="B6" s="55" t="s">
        <v>63</v>
      </c>
      <c r="C6" s="55"/>
      <c r="D6" s="57">
        <f>D41</f>
        <v>54</v>
      </c>
      <c r="E6" s="4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ht="14.25" x14ac:dyDescent="0.2">
      <c r="A7" s="3"/>
      <c r="B7" s="56" t="s">
        <v>7</v>
      </c>
      <c r="C7" s="56"/>
      <c r="D7" s="58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7" ht="15" thickBot="1" x14ac:dyDescent="0.25">
      <c r="A8" s="3"/>
      <c r="B8" s="34" t="s">
        <v>33</v>
      </c>
      <c r="C8" s="34"/>
      <c r="D8" s="59">
        <f>D46</f>
        <v>15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3.5" thickBot="1" x14ac:dyDescent="0.25">
      <c r="B9" s="13" t="s">
        <v>21</v>
      </c>
      <c r="C9" s="13"/>
      <c r="D9" s="11">
        <f>SUM(D5:D8)</f>
        <v>120</v>
      </c>
      <c r="L9" s="46"/>
    </row>
    <row r="10" spans="1:27" s="1" customFormat="1" ht="12.75" customHeight="1" x14ac:dyDescent="0.2">
      <c r="A10" s="288" t="s">
        <v>8</v>
      </c>
      <c r="B10" s="288" t="s">
        <v>0</v>
      </c>
      <c r="C10" s="189"/>
      <c r="D10" s="294" t="s">
        <v>11</v>
      </c>
      <c r="E10" s="297" t="s">
        <v>1</v>
      </c>
      <c r="F10" s="298"/>
      <c r="G10" s="298"/>
      <c r="H10" s="298"/>
      <c r="I10" s="299"/>
      <c r="J10" s="297" t="s">
        <v>4</v>
      </c>
      <c r="K10" s="298"/>
      <c r="L10" s="298"/>
      <c r="M10" s="298"/>
      <c r="N10" s="299"/>
      <c r="O10" s="297" t="s">
        <v>5</v>
      </c>
      <c r="P10" s="298"/>
      <c r="Q10" s="298"/>
      <c r="R10" s="298"/>
      <c r="S10" s="299"/>
      <c r="T10" s="297" t="s">
        <v>6</v>
      </c>
      <c r="U10" s="298"/>
      <c r="V10" s="298"/>
      <c r="W10" s="298"/>
      <c r="X10" s="299"/>
      <c r="Y10" s="330" t="s">
        <v>163</v>
      </c>
      <c r="Z10" s="291" t="s">
        <v>27</v>
      </c>
    </row>
    <row r="11" spans="1:27" s="1" customFormat="1" x14ac:dyDescent="0.2">
      <c r="A11" s="295"/>
      <c r="B11" s="289"/>
      <c r="C11" s="190"/>
      <c r="D11" s="295"/>
      <c r="E11" s="300" t="s">
        <v>9</v>
      </c>
      <c r="F11" s="301"/>
      <c r="G11" s="302"/>
      <c r="H11" s="92" t="s">
        <v>10</v>
      </c>
      <c r="I11" s="93" t="s">
        <v>3</v>
      </c>
      <c r="J11" s="300" t="s">
        <v>9</v>
      </c>
      <c r="K11" s="301"/>
      <c r="L11" s="302"/>
      <c r="M11" s="92" t="s">
        <v>10</v>
      </c>
      <c r="N11" s="93" t="s">
        <v>3</v>
      </c>
      <c r="O11" s="300" t="s">
        <v>9</v>
      </c>
      <c r="P11" s="301"/>
      <c r="Q11" s="302"/>
      <c r="R11" s="92" t="s">
        <v>10</v>
      </c>
      <c r="S11" s="93" t="s">
        <v>3</v>
      </c>
      <c r="T11" s="300" t="s">
        <v>9</v>
      </c>
      <c r="U11" s="301"/>
      <c r="V11" s="302"/>
      <c r="W11" s="92" t="s">
        <v>10</v>
      </c>
      <c r="X11" s="93" t="s">
        <v>3</v>
      </c>
      <c r="Y11" s="331"/>
      <c r="Z11" s="292"/>
      <c r="AA11" s="106"/>
    </row>
    <row r="12" spans="1:27" s="1" customFormat="1" ht="13.5" thickBot="1" x14ac:dyDescent="0.25">
      <c r="A12" s="296"/>
      <c r="B12" s="290"/>
      <c r="C12" s="191"/>
      <c r="D12" s="296"/>
      <c r="E12" s="94" t="s">
        <v>2</v>
      </c>
      <c r="F12" s="95" t="s">
        <v>25</v>
      </c>
      <c r="G12" s="95" t="s">
        <v>26</v>
      </c>
      <c r="H12" s="95"/>
      <c r="I12" s="96"/>
      <c r="J12" s="94" t="s">
        <v>2</v>
      </c>
      <c r="K12" s="95" t="s">
        <v>25</v>
      </c>
      <c r="L12" s="95" t="s">
        <v>26</v>
      </c>
      <c r="M12" s="95"/>
      <c r="N12" s="96"/>
      <c r="O12" s="94" t="s">
        <v>2</v>
      </c>
      <c r="P12" s="95" t="s">
        <v>25</v>
      </c>
      <c r="Q12" s="95" t="s">
        <v>26</v>
      </c>
      <c r="R12" s="95"/>
      <c r="S12" s="96"/>
      <c r="T12" s="94" t="s">
        <v>2</v>
      </c>
      <c r="U12" s="95" t="s">
        <v>25</v>
      </c>
      <c r="V12" s="95" t="s">
        <v>26</v>
      </c>
      <c r="W12" s="95"/>
      <c r="X12" s="96"/>
      <c r="Y12" s="332"/>
      <c r="Z12" s="293"/>
      <c r="AA12" s="106"/>
    </row>
    <row r="13" spans="1:27" ht="16.5" thickBot="1" x14ac:dyDescent="0.25">
      <c r="A13" s="309" t="s">
        <v>22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1"/>
      <c r="AA13" s="27"/>
    </row>
    <row r="14" spans="1:27" ht="16.5" thickBot="1" x14ac:dyDescent="0.25">
      <c r="A14" s="323" t="s">
        <v>32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2"/>
      <c r="AA14" s="27"/>
    </row>
    <row r="15" spans="1:27" s="2" customFormat="1" ht="12.75" customHeight="1" thickBot="1" x14ac:dyDescent="0.25">
      <c r="A15" s="324" t="s">
        <v>38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325"/>
      <c r="AA15" s="12"/>
    </row>
    <row r="16" spans="1:27" s="2" customFormat="1" ht="16.5" customHeight="1" x14ac:dyDescent="0.2">
      <c r="A16" s="71" t="s">
        <v>95</v>
      </c>
      <c r="B16" s="111" t="s">
        <v>34</v>
      </c>
      <c r="C16" s="71" t="s">
        <v>132</v>
      </c>
      <c r="D16" s="110"/>
      <c r="E16" s="38"/>
      <c r="F16" s="39"/>
      <c r="G16" s="39"/>
      <c r="H16" s="39"/>
      <c r="I16" s="62"/>
      <c r="J16" s="38">
        <v>0</v>
      </c>
      <c r="K16" s="39">
        <v>4</v>
      </c>
      <c r="L16" s="39"/>
      <c r="M16" s="39" t="s">
        <v>17</v>
      </c>
      <c r="N16" s="62">
        <v>5</v>
      </c>
      <c r="O16" s="38"/>
      <c r="P16" s="39"/>
      <c r="Q16" s="39"/>
      <c r="R16" s="39"/>
      <c r="S16" s="62"/>
      <c r="T16" s="38"/>
      <c r="U16" s="39"/>
      <c r="V16" s="39"/>
      <c r="W16" s="39"/>
      <c r="X16" s="62"/>
      <c r="Y16" s="250" t="s">
        <v>164</v>
      </c>
      <c r="Z16" s="250" t="s">
        <v>15</v>
      </c>
      <c r="AA16" s="12"/>
    </row>
    <row r="17" spans="1:27" s="2" customFormat="1" ht="15" customHeight="1" x14ac:dyDescent="0.2">
      <c r="A17" s="23" t="s">
        <v>96</v>
      </c>
      <c r="B17" s="112" t="s">
        <v>50</v>
      </c>
      <c r="C17" s="23" t="s">
        <v>133</v>
      </c>
      <c r="D17" s="72"/>
      <c r="E17" s="24"/>
      <c r="F17" s="25"/>
      <c r="G17" s="25"/>
      <c r="H17" s="25"/>
      <c r="I17" s="26"/>
      <c r="J17" s="24">
        <v>0</v>
      </c>
      <c r="K17" s="25">
        <v>4</v>
      </c>
      <c r="L17" s="25"/>
      <c r="M17" s="25" t="s">
        <v>17</v>
      </c>
      <c r="N17" s="26">
        <v>5</v>
      </c>
      <c r="O17" s="24"/>
      <c r="P17" s="25"/>
      <c r="Q17" s="25"/>
      <c r="R17" s="25"/>
      <c r="S17" s="26"/>
      <c r="T17" s="24"/>
      <c r="U17" s="25"/>
      <c r="V17" s="25"/>
      <c r="W17" s="25"/>
      <c r="X17" s="26"/>
      <c r="Y17" s="247" t="s">
        <v>164</v>
      </c>
      <c r="Z17" s="247" t="s">
        <v>35</v>
      </c>
      <c r="AA17" s="12"/>
    </row>
    <row r="18" spans="1:27" s="2" customFormat="1" ht="14.25" customHeight="1" x14ac:dyDescent="0.2">
      <c r="A18" s="23" t="s">
        <v>97</v>
      </c>
      <c r="B18" s="113" t="s">
        <v>66</v>
      </c>
      <c r="C18" s="23" t="s">
        <v>134</v>
      </c>
      <c r="D18" s="72"/>
      <c r="E18" s="24">
        <v>0</v>
      </c>
      <c r="F18" s="25">
        <v>4</v>
      </c>
      <c r="G18" s="25"/>
      <c r="H18" s="25" t="s">
        <v>17</v>
      </c>
      <c r="I18" s="26">
        <v>5</v>
      </c>
      <c r="J18" s="24"/>
      <c r="K18" s="25"/>
      <c r="L18" s="25"/>
      <c r="M18" s="25"/>
      <c r="N18" s="26"/>
      <c r="O18" s="24"/>
      <c r="P18" s="25"/>
      <c r="Q18" s="25"/>
      <c r="R18" s="25"/>
      <c r="S18" s="26"/>
      <c r="T18" s="24"/>
      <c r="U18" s="25"/>
      <c r="V18" s="25"/>
      <c r="W18" s="25"/>
      <c r="X18" s="26"/>
      <c r="Y18" s="247" t="s">
        <v>164</v>
      </c>
      <c r="Z18" s="247" t="s">
        <v>54</v>
      </c>
      <c r="AA18" s="12"/>
    </row>
    <row r="19" spans="1:27" s="2" customFormat="1" ht="16.5" customHeight="1" thickBot="1" x14ac:dyDescent="0.25">
      <c r="A19" s="97" t="s">
        <v>98</v>
      </c>
      <c r="B19" s="114" t="s">
        <v>36</v>
      </c>
      <c r="C19" s="201" t="s">
        <v>135</v>
      </c>
      <c r="D19" s="40"/>
      <c r="E19" s="35"/>
      <c r="F19" s="36"/>
      <c r="G19" s="36"/>
      <c r="H19" s="36"/>
      <c r="I19" s="37"/>
      <c r="J19" s="35">
        <v>0</v>
      </c>
      <c r="K19" s="36">
        <v>4</v>
      </c>
      <c r="L19" s="36"/>
      <c r="M19" s="36" t="s">
        <v>17</v>
      </c>
      <c r="N19" s="37">
        <v>5</v>
      </c>
      <c r="O19" s="35"/>
      <c r="P19" s="36"/>
      <c r="Q19" s="36"/>
      <c r="R19" s="36"/>
      <c r="S19" s="37"/>
      <c r="T19" s="35"/>
      <c r="U19" s="36"/>
      <c r="V19" s="36"/>
      <c r="W19" s="36"/>
      <c r="X19" s="37"/>
      <c r="Y19" s="333" t="s">
        <v>164</v>
      </c>
      <c r="Z19" s="248" t="s">
        <v>92</v>
      </c>
      <c r="AA19" s="12"/>
    </row>
    <row r="20" spans="1:27" s="2" customFormat="1" ht="12.75" customHeight="1" thickBot="1" x14ac:dyDescent="0.25">
      <c r="A20" s="326" t="s">
        <v>40</v>
      </c>
      <c r="B20" s="282"/>
      <c r="C20" s="282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83"/>
      <c r="AA20" s="12"/>
    </row>
    <row r="21" spans="1:27" s="2" customFormat="1" ht="12.75" customHeight="1" x14ac:dyDescent="0.2">
      <c r="A21" s="109" t="s">
        <v>99</v>
      </c>
      <c r="B21" s="78" t="s">
        <v>37</v>
      </c>
      <c r="C21" s="78" t="s">
        <v>136</v>
      </c>
      <c r="D21" s="53"/>
      <c r="E21" s="38">
        <v>2</v>
      </c>
      <c r="F21" s="39">
        <v>2</v>
      </c>
      <c r="G21" s="39"/>
      <c r="H21" s="39" t="s">
        <v>26</v>
      </c>
      <c r="I21" s="62">
        <v>5</v>
      </c>
      <c r="J21" s="64"/>
      <c r="K21" s="16"/>
      <c r="L21" s="16"/>
      <c r="M21" s="16"/>
      <c r="N21" s="65"/>
      <c r="O21" s="15"/>
      <c r="P21" s="16"/>
      <c r="Q21" s="16"/>
      <c r="R21" s="16"/>
      <c r="S21" s="17"/>
      <c r="T21" s="64"/>
      <c r="U21" s="16"/>
      <c r="V21" s="16"/>
      <c r="W21" s="16"/>
      <c r="X21" s="65"/>
      <c r="Y21" s="337" t="s">
        <v>166</v>
      </c>
      <c r="Z21" s="334" t="s">
        <v>13</v>
      </c>
      <c r="AA21" s="12"/>
    </row>
    <row r="22" spans="1:27" s="2" customFormat="1" ht="12.75" customHeight="1" x14ac:dyDescent="0.2">
      <c r="A22" s="107" t="s">
        <v>100</v>
      </c>
      <c r="B22" s="105" t="s">
        <v>39</v>
      </c>
      <c r="C22" s="194" t="s">
        <v>137</v>
      </c>
      <c r="D22" s="72"/>
      <c r="E22" s="15"/>
      <c r="F22" s="16"/>
      <c r="G22" s="16"/>
      <c r="H22" s="16"/>
      <c r="I22" s="17"/>
      <c r="J22" s="64">
        <v>4</v>
      </c>
      <c r="K22" s="16">
        <v>0</v>
      </c>
      <c r="L22" s="16"/>
      <c r="M22" s="16" t="s">
        <v>26</v>
      </c>
      <c r="N22" s="65">
        <v>5</v>
      </c>
      <c r="O22" s="24"/>
      <c r="P22" s="25"/>
      <c r="Q22" s="25"/>
      <c r="R22" s="25"/>
      <c r="S22" s="26"/>
      <c r="T22" s="18"/>
      <c r="U22" s="25"/>
      <c r="V22" s="25"/>
      <c r="W22" s="25"/>
      <c r="X22" s="22"/>
      <c r="Y22" s="338" t="s">
        <v>165</v>
      </c>
      <c r="Z22" s="335" t="s">
        <v>78</v>
      </c>
      <c r="AA22" s="12"/>
    </row>
    <row r="23" spans="1:27" s="2" customFormat="1" ht="12.75" customHeight="1" x14ac:dyDescent="0.2">
      <c r="A23" s="67" t="s">
        <v>101</v>
      </c>
      <c r="B23" s="105" t="s">
        <v>67</v>
      </c>
      <c r="C23" s="194" t="s">
        <v>162</v>
      </c>
      <c r="D23" s="72"/>
      <c r="E23" s="15"/>
      <c r="F23" s="16"/>
      <c r="G23" s="16"/>
      <c r="H23" s="16"/>
      <c r="I23" s="17"/>
      <c r="J23" s="64">
        <v>4</v>
      </c>
      <c r="K23" s="16">
        <v>0</v>
      </c>
      <c r="L23" s="16"/>
      <c r="M23" s="16" t="s">
        <v>26</v>
      </c>
      <c r="N23" s="65">
        <v>5</v>
      </c>
      <c r="O23" s="24"/>
      <c r="P23" s="25"/>
      <c r="Q23" s="25"/>
      <c r="R23" s="25"/>
      <c r="S23" s="26"/>
      <c r="T23" s="18"/>
      <c r="U23" s="25"/>
      <c r="V23" s="25"/>
      <c r="W23" s="25"/>
      <c r="X23" s="22"/>
      <c r="Y23" s="337" t="s">
        <v>166</v>
      </c>
      <c r="Z23" s="335" t="s">
        <v>79</v>
      </c>
      <c r="AA23" s="12"/>
    </row>
    <row r="24" spans="1:27" s="2" customFormat="1" ht="12.75" customHeight="1" thickBot="1" x14ac:dyDescent="0.25">
      <c r="A24" s="198" t="s">
        <v>102</v>
      </c>
      <c r="B24" s="108" t="s">
        <v>53</v>
      </c>
      <c r="C24" s="86" t="s">
        <v>138</v>
      </c>
      <c r="D24" s="100"/>
      <c r="E24" s="185">
        <v>4</v>
      </c>
      <c r="F24" s="186">
        <v>0</v>
      </c>
      <c r="G24" s="186"/>
      <c r="H24" s="186" t="s">
        <v>26</v>
      </c>
      <c r="I24" s="187">
        <v>4</v>
      </c>
      <c r="J24" s="64"/>
      <c r="K24" s="16"/>
      <c r="L24" s="16"/>
      <c r="M24" s="16"/>
      <c r="N24" s="65"/>
      <c r="O24" s="75"/>
      <c r="P24" s="101"/>
      <c r="Q24" s="101"/>
      <c r="R24" s="101"/>
      <c r="S24" s="102"/>
      <c r="T24" s="103"/>
      <c r="U24" s="101"/>
      <c r="V24" s="101"/>
      <c r="W24" s="101"/>
      <c r="X24" s="104"/>
      <c r="Y24" s="260" t="s">
        <v>80</v>
      </c>
      <c r="Z24" s="336" t="s">
        <v>16</v>
      </c>
      <c r="AA24" s="12"/>
    </row>
    <row r="25" spans="1:27" s="33" customFormat="1" ht="12.75" customHeight="1" thickBot="1" x14ac:dyDescent="0.25">
      <c r="A25" s="28"/>
      <c r="B25" s="29" t="s">
        <v>23</v>
      </c>
      <c r="C25" s="192"/>
      <c r="D25" s="30">
        <f>SUM(I25,N25,S25,X25)</f>
        <v>39</v>
      </c>
      <c r="E25" s="32">
        <f>SUM(E16:E24)</f>
        <v>6</v>
      </c>
      <c r="F25" s="32">
        <f>SUM(F16:F24)</f>
        <v>6</v>
      </c>
      <c r="G25" s="32">
        <f>SUM(G16:G24)</f>
        <v>0</v>
      </c>
      <c r="H25" s="31"/>
      <c r="I25" s="32">
        <f>SUM(I16:I24)</f>
        <v>14</v>
      </c>
      <c r="J25" s="32">
        <f>SUM(J16:J24)</f>
        <v>8</v>
      </c>
      <c r="K25" s="32">
        <f>SUM(K16:K24)</f>
        <v>12</v>
      </c>
      <c r="L25" s="32">
        <f>SUM(L16:L24)</f>
        <v>0</v>
      </c>
      <c r="M25" s="31"/>
      <c r="N25" s="32">
        <f>SUM(N16:N24)</f>
        <v>25</v>
      </c>
      <c r="O25" s="32">
        <f>SUM(O16:O24)</f>
        <v>0</v>
      </c>
      <c r="P25" s="32">
        <f>SUM(P16:P24)</f>
        <v>0</v>
      </c>
      <c r="Q25" s="32">
        <f>SUM(Q16:Q24)</f>
        <v>0</v>
      </c>
      <c r="R25" s="31"/>
      <c r="S25" s="32">
        <f>SUM(S16:S24)</f>
        <v>0</v>
      </c>
      <c r="T25" s="32">
        <f>SUM(T16:T24)</f>
        <v>0</v>
      </c>
      <c r="U25" s="32">
        <f>SUM(U16:U24)</f>
        <v>0</v>
      </c>
      <c r="V25" s="32">
        <f>SUM(V16:V24)</f>
        <v>0</v>
      </c>
      <c r="W25" s="31"/>
      <c r="X25" s="32">
        <f>SUM(X16:X24)</f>
        <v>0</v>
      </c>
      <c r="Y25" s="89"/>
      <c r="Z25" s="249"/>
    </row>
    <row r="26" spans="1:27" ht="16.5" thickBot="1" x14ac:dyDescent="0.25">
      <c r="A26" s="327" t="s">
        <v>41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9"/>
      <c r="AA26" s="27"/>
    </row>
    <row r="27" spans="1:27" s="2" customFormat="1" ht="12.75" customHeight="1" thickBot="1" x14ac:dyDescent="0.25">
      <c r="A27" s="278" t="s">
        <v>42</v>
      </c>
      <c r="B27" s="280"/>
      <c r="C27" s="280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83"/>
      <c r="AA27" s="12"/>
    </row>
    <row r="28" spans="1:27" s="2" customFormat="1" ht="12.75" customHeight="1" x14ac:dyDescent="0.2">
      <c r="A28" s="66" t="s">
        <v>103</v>
      </c>
      <c r="B28" s="71" t="s">
        <v>47</v>
      </c>
      <c r="C28" s="195" t="s">
        <v>139</v>
      </c>
      <c r="D28" s="53"/>
      <c r="E28" s="15"/>
      <c r="F28" s="16"/>
      <c r="G28" s="16"/>
      <c r="H28" s="16"/>
      <c r="I28" s="17"/>
      <c r="J28" s="64"/>
      <c r="K28" s="16"/>
      <c r="L28" s="16"/>
      <c r="M28" s="16"/>
      <c r="N28" s="118"/>
      <c r="O28" s="38"/>
      <c r="P28" s="39"/>
      <c r="Q28" s="39"/>
      <c r="R28" s="39"/>
      <c r="S28" s="117"/>
      <c r="T28" s="64">
        <v>4</v>
      </c>
      <c r="U28" s="16">
        <v>0</v>
      </c>
      <c r="V28" s="16"/>
      <c r="W28" s="16" t="s">
        <v>26</v>
      </c>
      <c r="X28" s="17">
        <v>5</v>
      </c>
      <c r="Y28" s="339" t="s">
        <v>167</v>
      </c>
      <c r="Z28" s="250" t="s">
        <v>55</v>
      </c>
      <c r="AA28" s="12"/>
    </row>
    <row r="29" spans="1:27" s="2" customFormat="1" ht="12.75" customHeight="1" x14ac:dyDescent="0.2">
      <c r="A29" s="67" t="s">
        <v>104</v>
      </c>
      <c r="B29" s="23" t="s">
        <v>43</v>
      </c>
      <c r="C29" s="196" t="s">
        <v>140</v>
      </c>
      <c r="D29" s="68"/>
      <c r="E29" s="15">
        <v>4</v>
      </c>
      <c r="F29" s="16">
        <v>0</v>
      </c>
      <c r="G29" s="16"/>
      <c r="H29" s="16" t="s">
        <v>26</v>
      </c>
      <c r="I29" s="17">
        <v>5</v>
      </c>
      <c r="J29" s="21"/>
      <c r="K29" s="19"/>
      <c r="L29" s="19"/>
      <c r="M29" s="19"/>
      <c r="N29" s="181"/>
      <c r="O29" s="85"/>
      <c r="P29" s="79"/>
      <c r="Q29" s="79"/>
      <c r="R29" s="25"/>
      <c r="S29" s="63"/>
      <c r="T29" s="81"/>
      <c r="U29" s="79"/>
      <c r="V29" s="79"/>
      <c r="W29" s="79"/>
      <c r="X29" s="79"/>
      <c r="Y29" s="339" t="s">
        <v>167</v>
      </c>
      <c r="Z29" s="247" t="s">
        <v>55</v>
      </c>
      <c r="AA29" s="12"/>
    </row>
    <row r="30" spans="1:27" s="2" customFormat="1" ht="12.75" customHeight="1" x14ac:dyDescent="0.2">
      <c r="A30" s="67" t="s">
        <v>105</v>
      </c>
      <c r="B30" s="23" t="s">
        <v>52</v>
      </c>
      <c r="C30" s="197" t="s">
        <v>141</v>
      </c>
      <c r="D30" s="68"/>
      <c r="E30" s="15">
        <v>4</v>
      </c>
      <c r="F30" s="16">
        <v>0</v>
      </c>
      <c r="G30" s="16"/>
      <c r="H30" s="16" t="s">
        <v>26</v>
      </c>
      <c r="I30" s="17">
        <v>5</v>
      </c>
      <c r="J30" s="21"/>
      <c r="K30" s="19"/>
      <c r="L30" s="19"/>
      <c r="M30" s="19"/>
      <c r="N30" s="181"/>
      <c r="O30" s="85"/>
      <c r="P30" s="79"/>
      <c r="Q30" s="79"/>
      <c r="R30" s="25"/>
      <c r="S30" s="63"/>
      <c r="T30" s="81"/>
      <c r="U30" s="79"/>
      <c r="V30" s="79"/>
      <c r="W30" s="79"/>
      <c r="X30" s="79"/>
      <c r="Y30" s="339" t="s">
        <v>167</v>
      </c>
      <c r="Z30" s="247" t="s">
        <v>56</v>
      </c>
      <c r="AA30" s="12"/>
    </row>
    <row r="31" spans="1:27" s="2" customFormat="1" ht="12.75" customHeight="1" x14ac:dyDescent="0.2">
      <c r="A31" s="67" t="s">
        <v>106</v>
      </c>
      <c r="B31" s="23" t="s">
        <v>49</v>
      </c>
      <c r="C31" s="197" t="s">
        <v>142</v>
      </c>
      <c r="D31" s="199"/>
      <c r="E31" s="15"/>
      <c r="F31" s="16"/>
      <c r="G31" s="16"/>
      <c r="H31" s="16"/>
      <c r="I31" s="17"/>
      <c r="J31" s="81"/>
      <c r="K31" s="79"/>
      <c r="L31" s="79"/>
      <c r="M31" s="79"/>
      <c r="N31" s="116"/>
      <c r="O31" s="85"/>
      <c r="P31" s="79"/>
      <c r="Q31" s="79"/>
      <c r="R31" s="25"/>
      <c r="S31" s="63"/>
      <c r="T31" s="178">
        <v>4</v>
      </c>
      <c r="U31" s="179">
        <v>0</v>
      </c>
      <c r="V31" s="179"/>
      <c r="W31" s="180" t="s">
        <v>26</v>
      </c>
      <c r="X31" s="202">
        <v>5</v>
      </c>
      <c r="Y31" s="339" t="s">
        <v>167</v>
      </c>
      <c r="Z31" s="247" t="s">
        <v>57</v>
      </c>
      <c r="AA31" s="12"/>
    </row>
    <row r="32" spans="1:27" s="2" customFormat="1" ht="12.75" customHeight="1" x14ac:dyDescent="0.2">
      <c r="A32" s="67" t="s">
        <v>107</v>
      </c>
      <c r="B32" s="23" t="s">
        <v>74</v>
      </c>
      <c r="C32" s="196" t="s">
        <v>143</v>
      </c>
      <c r="D32" s="68"/>
      <c r="E32" s="15"/>
      <c r="F32" s="16"/>
      <c r="G32" s="16"/>
      <c r="H32" s="16"/>
      <c r="I32" s="17"/>
      <c r="J32" s="81"/>
      <c r="K32" s="79"/>
      <c r="L32" s="79"/>
      <c r="M32" s="79"/>
      <c r="N32" s="116"/>
      <c r="O32" s="178">
        <v>4</v>
      </c>
      <c r="P32" s="179">
        <v>0</v>
      </c>
      <c r="Q32" s="179"/>
      <c r="R32" s="180" t="s">
        <v>26</v>
      </c>
      <c r="S32" s="202">
        <v>5</v>
      </c>
      <c r="T32" s="182"/>
      <c r="U32" s="19"/>
      <c r="V32" s="19"/>
      <c r="W32" s="19"/>
      <c r="X32" s="20"/>
      <c r="Y32" s="339" t="s">
        <v>167</v>
      </c>
      <c r="Z32" s="247" t="s">
        <v>57</v>
      </c>
      <c r="AA32" s="12"/>
    </row>
    <row r="33" spans="1:28" s="2" customFormat="1" ht="12.75" customHeight="1" x14ac:dyDescent="0.2">
      <c r="A33" s="67" t="s">
        <v>108</v>
      </c>
      <c r="B33" s="23" t="s">
        <v>48</v>
      </c>
      <c r="C33" s="194" t="s">
        <v>144</v>
      </c>
      <c r="D33" s="68"/>
      <c r="E33" s="15">
        <v>4</v>
      </c>
      <c r="F33" s="16">
        <v>0</v>
      </c>
      <c r="G33" s="16"/>
      <c r="H33" s="16" t="s">
        <v>26</v>
      </c>
      <c r="I33" s="17">
        <v>5</v>
      </c>
      <c r="J33" s="21"/>
      <c r="K33" s="19"/>
      <c r="L33" s="19"/>
      <c r="M33" s="19"/>
      <c r="N33" s="181"/>
      <c r="O33" s="85"/>
      <c r="P33" s="79"/>
      <c r="Q33" s="79"/>
      <c r="R33" s="79"/>
      <c r="S33" s="183"/>
      <c r="T33" s="81"/>
      <c r="U33" s="79"/>
      <c r="V33" s="79"/>
      <c r="W33" s="79"/>
      <c r="X33" s="79"/>
      <c r="Y33" s="339" t="s">
        <v>167</v>
      </c>
      <c r="Z33" s="247" t="s">
        <v>57</v>
      </c>
      <c r="AA33" s="12"/>
    </row>
    <row r="34" spans="1:28" s="2" customFormat="1" ht="12.75" customHeight="1" thickBot="1" x14ac:dyDescent="0.25">
      <c r="A34" s="67" t="s">
        <v>109</v>
      </c>
      <c r="B34" s="97" t="s">
        <v>58</v>
      </c>
      <c r="C34" s="86" t="s">
        <v>145</v>
      </c>
      <c r="D34" s="68"/>
      <c r="E34" s="15"/>
      <c r="F34" s="16"/>
      <c r="G34" s="16"/>
      <c r="H34" s="16"/>
      <c r="I34" s="17"/>
      <c r="J34" s="21"/>
      <c r="K34" s="19"/>
      <c r="L34" s="19"/>
      <c r="M34" s="25"/>
      <c r="N34" s="181"/>
      <c r="O34" s="184">
        <v>4</v>
      </c>
      <c r="P34" s="80">
        <v>0</v>
      </c>
      <c r="Q34" s="80"/>
      <c r="R34" s="80" t="s">
        <v>24</v>
      </c>
      <c r="S34" s="99">
        <v>5</v>
      </c>
      <c r="T34" s="81"/>
      <c r="U34" s="79"/>
      <c r="V34" s="79"/>
      <c r="W34" s="79"/>
      <c r="X34" s="79"/>
      <c r="Y34" s="339" t="s">
        <v>167</v>
      </c>
      <c r="Z34" s="248" t="s">
        <v>55</v>
      </c>
      <c r="AA34" s="12"/>
    </row>
    <row r="35" spans="1:28" s="2" customFormat="1" ht="12.75" customHeight="1" thickBot="1" x14ac:dyDescent="0.25">
      <c r="A35" s="315" t="s">
        <v>46</v>
      </c>
      <c r="B35" s="316"/>
      <c r="C35" s="316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7"/>
      <c r="Z35" s="319"/>
      <c r="AA35" s="12"/>
    </row>
    <row r="36" spans="1:28" s="2" customFormat="1" ht="12.75" customHeight="1" x14ac:dyDescent="0.2">
      <c r="A36" s="374" t="s">
        <v>110</v>
      </c>
      <c r="B36" s="71" t="s">
        <v>64</v>
      </c>
      <c r="C36" s="204" t="s">
        <v>146</v>
      </c>
      <c r="D36" s="230"/>
      <c r="E36" s="38">
        <v>2</v>
      </c>
      <c r="F36" s="39">
        <v>2</v>
      </c>
      <c r="G36" s="39"/>
      <c r="H36" s="39" t="s">
        <v>26</v>
      </c>
      <c r="I36" s="74">
        <v>5</v>
      </c>
      <c r="J36" s="241"/>
      <c r="K36" s="234"/>
      <c r="L36" s="234"/>
      <c r="M36" s="234"/>
      <c r="N36" s="242"/>
      <c r="O36" s="238"/>
      <c r="P36" s="83"/>
      <c r="Q36" s="83"/>
      <c r="R36" s="83"/>
      <c r="S36" s="243"/>
      <c r="T36" s="82"/>
      <c r="U36" s="83"/>
      <c r="V36" s="83"/>
      <c r="W36" s="83"/>
      <c r="X36" s="84"/>
      <c r="Y36" s="340" t="s">
        <v>167</v>
      </c>
      <c r="Z36" s="246" t="s">
        <v>44</v>
      </c>
      <c r="AA36" s="12"/>
    </row>
    <row r="37" spans="1:28" s="2" customFormat="1" ht="12.75" customHeight="1" x14ac:dyDescent="0.2">
      <c r="A37" s="67" t="s">
        <v>111</v>
      </c>
      <c r="B37" s="23" t="s">
        <v>65</v>
      </c>
      <c r="C37" s="113" t="s">
        <v>147</v>
      </c>
      <c r="D37" s="72"/>
      <c r="E37" s="235"/>
      <c r="F37" s="232"/>
      <c r="G37" s="232"/>
      <c r="H37" s="232"/>
      <c r="I37" s="237"/>
      <c r="J37" s="24">
        <v>2</v>
      </c>
      <c r="K37" s="25">
        <v>2</v>
      </c>
      <c r="L37" s="25"/>
      <c r="M37" s="25" t="s">
        <v>26</v>
      </c>
      <c r="N37" s="26">
        <v>5</v>
      </c>
      <c r="O37" s="18"/>
      <c r="P37" s="25"/>
      <c r="Q37" s="25"/>
      <c r="R37" s="25"/>
      <c r="S37" s="22"/>
      <c r="T37" s="24"/>
      <c r="U37" s="25"/>
      <c r="V37" s="25"/>
      <c r="W37" s="25"/>
      <c r="X37" s="26"/>
      <c r="Y37" s="341" t="s">
        <v>167</v>
      </c>
      <c r="Z37" s="247" t="s">
        <v>189</v>
      </c>
      <c r="AA37" s="12"/>
    </row>
    <row r="38" spans="1:28" s="2" customFormat="1" ht="12.75" customHeight="1" x14ac:dyDescent="0.2">
      <c r="A38" s="67" t="s">
        <v>112</v>
      </c>
      <c r="B38" s="23" t="s">
        <v>51</v>
      </c>
      <c r="C38" s="113" t="s">
        <v>148</v>
      </c>
      <c r="D38" s="72"/>
      <c r="E38" s="24"/>
      <c r="F38" s="25"/>
      <c r="G38" s="25"/>
      <c r="H38" s="25"/>
      <c r="I38" s="22"/>
      <c r="J38" s="24"/>
      <c r="K38" s="25"/>
      <c r="L38" s="25"/>
      <c r="M38" s="25"/>
      <c r="N38" s="26"/>
      <c r="O38" s="18"/>
      <c r="P38" s="25"/>
      <c r="Q38" s="25"/>
      <c r="R38" s="25"/>
      <c r="S38" s="22"/>
      <c r="T38" s="24">
        <v>2</v>
      </c>
      <c r="U38" s="25">
        <v>2</v>
      </c>
      <c r="V38" s="25"/>
      <c r="W38" s="79" t="s">
        <v>26</v>
      </c>
      <c r="X38" s="26">
        <v>5</v>
      </c>
      <c r="Y38" s="341" t="s">
        <v>167</v>
      </c>
      <c r="Z38" s="247" t="s">
        <v>44</v>
      </c>
      <c r="AA38" s="12"/>
    </row>
    <row r="39" spans="1:28" s="2" customFormat="1" ht="12.75" customHeight="1" x14ac:dyDescent="0.2">
      <c r="A39" s="198" t="s">
        <v>113</v>
      </c>
      <c r="B39" s="23" t="s">
        <v>45</v>
      </c>
      <c r="C39" s="205" t="s">
        <v>149</v>
      </c>
      <c r="D39" s="100"/>
      <c r="E39" s="24"/>
      <c r="F39" s="25"/>
      <c r="G39" s="25"/>
      <c r="H39" s="25"/>
      <c r="I39" s="22"/>
      <c r="J39" s="24"/>
      <c r="K39" s="25"/>
      <c r="L39" s="25"/>
      <c r="M39" s="25"/>
      <c r="N39" s="26"/>
      <c r="O39" s="239">
        <v>0</v>
      </c>
      <c r="P39" s="180">
        <v>4</v>
      </c>
      <c r="Q39" s="233">
        <v>2</v>
      </c>
      <c r="R39" s="179" t="s">
        <v>26</v>
      </c>
      <c r="S39" s="244">
        <v>4</v>
      </c>
      <c r="T39" s="24"/>
      <c r="U39" s="25"/>
      <c r="V39" s="25"/>
      <c r="W39" s="25"/>
      <c r="X39" s="26"/>
      <c r="Y39" s="342" t="s">
        <v>164</v>
      </c>
      <c r="Z39" s="247" t="s">
        <v>59</v>
      </c>
      <c r="AA39" s="12"/>
    </row>
    <row r="40" spans="1:28" s="33" customFormat="1" ht="12.75" customHeight="1" thickBot="1" x14ac:dyDescent="0.25">
      <c r="A40" s="188" t="s">
        <v>131</v>
      </c>
      <c r="B40" s="207" t="s">
        <v>129</v>
      </c>
      <c r="C40" s="206" t="s">
        <v>150</v>
      </c>
      <c r="D40" s="231"/>
      <c r="E40" s="35"/>
      <c r="F40" s="36"/>
      <c r="G40" s="36"/>
      <c r="H40" s="36"/>
      <c r="I40" s="176"/>
      <c r="J40" s="35"/>
      <c r="K40" s="36"/>
      <c r="L40" s="36"/>
      <c r="M40" s="36"/>
      <c r="N40" s="37"/>
      <c r="O40" s="240"/>
      <c r="P40" s="36"/>
      <c r="Q40" s="236"/>
      <c r="R40" s="80"/>
      <c r="S40" s="176"/>
      <c r="T40" s="35">
        <v>0</v>
      </c>
      <c r="U40" s="36">
        <v>0</v>
      </c>
      <c r="V40" s="36">
        <v>0</v>
      </c>
      <c r="W40" s="36" t="s">
        <v>130</v>
      </c>
      <c r="X40" s="37">
        <v>0</v>
      </c>
      <c r="Y40" s="341" t="s">
        <v>167</v>
      </c>
      <c r="Z40" s="373" t="s">
        <v>55</v>
      </c>
      <c r="AA40" s="12"/>
      <c r="AB40" s="2"/>
    </row>
    <row r="41" spans="1:28" ht="13.5" thickBot="1" x14ac:dyDescent="0.25">
      <c r="A41" s="76"/>
      <c r="B41" s="203" t="s">
        <v>23</v>
      </c>
      <c r="C41" s="203"/>
      <c r="D41" s="77">
        <f>SUM(I41,N41,S41,X41)</f>
        <v>54</v>
      </c>
      <c r="E41" s="60">
        <f>SUM(E37:E39,E28:E34)</f>
        <v>12</v>
      </c>
      <c r="F41" s="60">
        <f>SUM(F37:F39,F28:F34)</f>
        <v>0</v>
      </c>
      <c r="G41" s="60">
        <f>SUM(G37:G39,G28:G34)</f>
        <v>0</v>
      </c>
      <c r="H41" s="60"/>
      <c r="I41" s="60">
        <f>SUM(I36:I39,I28:I34)</f>
        <v>20</v>
      </c>
      <c r="J41" s="60">
        <f>SUM(J37:J39,J28:J34)</f>
        <v>2</v>
      </c>
      <c r="K41" s="60">
        <f>SUM(K37:K39,K28:K34)</f>
        <v>2</v>
      </c>
      <c r="L41" s="60">
        <f>SUM(L37:L39,L28:L34)</f>
        <v>0</v>
      </c>
      <c r="M41" s="60"/>
      <c r="N41" s="60">
        <f>SUM(N36:N39,N28:N34)</f>
        <v>5</v>
      </c>
      <c r="O41" s="60">
        <f>SUM(O37:O39,O28:O34)</f>
        <v>8</v>
      </c>
      <c r="P41" s="60">
        <f>SUM(P37:P39,P28:P34)</f>
        <v>4</v>
      </c>
      <c r="Q41" s="60">
        <f>SUM(Q37:Q39,Q28:Q34)</f>
        <v>2</v>
      </c>
      <c r="R41" s="60"/>
      <c r="S41" s="60">
        <f>SUM(S37:S39,S28:S34)</f>
        <v>14</v>
      </c>
      <c r="T41" s="60">
        <f>SUM(T37:T39,T28:T34)</f>
        <v>10</v>
      </c>
      <c r="U41" s="60">
        <f>SUM(U37:U39,U28:U34)</f>
        <v>2</v>
      </c>
      <c r="V41" s="60">
        <f>SUM(V37:V39,V28:V34)</f>
        <v>0</v>
      </c>
      <c r="W41" s="60"/>
      <c r="X41" s="60">
        <f>SUM(X37:X39,X28:X34)</f>
        <v>15</v>
      </c>
      <c r="Y41" s="88"/>
      <c r="Z41" s="261"/>
      <c r="AA41" s="12"/>
      <c r="AB41" s="2"/>
    </row>
    <row r="42" spans="1:28" s="14" customFormat="1" ht="16.5" thickBot="1" x14ac:dyDescent="0.25">
      <c r="A42" s="312" t="s">
        <v>33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4"/>
      <c r="AA42" s="12"/>
      <c r="AB42" s="2"/>
    </row>
    <row r="43" spans="1:28" s="14" customFormat="1" x14ac:dyDescent="0.2">
      <c r="A43" s="98" t="s">
        <v>197</v>
      </c>
      <c r="B43" s="71" t="s">
        <v>191</v>
      </c>
      <c r="C43" s="366" t="s">
        <v>151</v>
      </c>
      <c r="D43" s="91"/>
      <c r="E43" s="38"/>
      <c r="F43" s="39"/>
      <c r="G43" s="39"/>
      <c r="H43" s="39"/>
      <c r="I43" s="74"/>
      <c r="J43" s="38">
        <v>0</v>
      </c>
      <c r="K43" s="39">
        <v>2</v>
      </c>
      <c r="L43" s="39">
        <v>0</v>
      </c>
      <c r="M43" s="39" t="s">
        <v>17</v>
      </c>
      <c r="N43" s="62">
        <v>0</v>
      </c>
      <c r="O43" s="73"/>
      <c r="P43" s="39"/>
      <c r="Q43" s="39"/>
      <c r="R43" s="39"/>
      <c r="S43" s="74"/>
      <c r="T43" s="38"/>
      <c r="U43" s="39"/>
      <c r="V43" s="39"/>
      <c r="W43" s="39"/>
      <c r="X43" s="62"/>
      <c r="Y43" s="338" t="s">
        <v>164</v>
      </c>
      <c r="Z43" s="367" t="s">
        <v>89</v>
      </c>
      <c r="AA43" s="12"/>
      <c r="AB43" s="2"/>
    </row>
    <row r="44" spans="1:28" s="2" customFormat="1" ht="12.75" customHeight="1" x14ac:dyDescent="0.2">
      <c r="A44" s="67" t="s">
        <v>198</v>
      </c>
      <c r="B44" s="23" t="s">
        <v>192</v>
      </c>
      <c r="C44" s="368" t="s">
        <v>152</v>
      </c>
      <c r="D44" s="200"/>
      <c r="E44" s="64"/>
      <c r="F44" s="16"/>
      <c r="G44" s="16"/>
      <c r="H44" s="16"/>
      <c r="I44" s="65"/>
      <c r="J44" s="15"/>
      <c r="K44" s="16"/>
      <c r="L44" s="16"/>
      <c r="M44" s="16"/>
      <c r="N44" s="17"/>
      <c r="O44" s="64">
        <v>0</v>
      </c>
      <c r="P44" s="16">
        <v>2</v>
      </c>
      <c r="Q44" s="16">
        <v>0</v>
      </c>
      <c r="R44" s="16" t="s">
        <v>17</v>
      </c>
      <c r="S44" s="65">
        <v>6</v>
      </c>
      <c r="T44" s="15"/>
      <c r="U44" s="16"/>
      <c r="V44" s="16"/>
      <c r="W44" s="16"/>
      <c r="X44" s="17"/>
      <c r="Y44" s="338" t="s">
        <v>164</v>
      </c>
      <c r="Z44" s="367" t="s">
        <v>89</v>
      </c>
      <c r="AA44" s="12"/>
    </row>
    <row r="45" spans="1:28" s="33" customFormat="1" ht="12.75" customHeight="1" thickBot="1" x14ac:dyDescent="0.25">
      <c r="A45" s="365" t="s">
        <v>199</v>
      </c>
      <c r="B45" s="369" t="s">
        <v>81</v>
      </c>
      <c r="C45" s="370" t="s">
        <v>153</v>
      </c>
      <c r="D45" s="369"/>
      <c r="E45" s="371"/>
      <c r="F45" s="80"/>
      <c r="G45" s="80"/>
      <c r="H45" s="80"/>
      <c r="I45" s="372"/>
      <c r="J45" s="184"/>
      <c r="K45" s="80"/>
      <c r="L45" s="80"/>
      <c r="M45" s="80"/>
      <c r="N45" s="99"/>
      <c r="O45" s="371"/>
      <c r="P45" s="80"/>
      <c r="Q45" s="80"/>
      <c r="R45" s="80"/>
      <c r="S45" s="372"/>
      <c r="T45" s="184">
        <v>0</v>
      </c>
      <c r="U45" s="80">
        <v>0</v>
      </c>
      <c r="V45" s="80">
        <v>2</v>
      </c>
      <c r="W45" s="36" t="s">
        <v>17</v>
      </c>
      <c r="X45" s="99">
        <v>9</v>
      </c>
      <c r="Y45" s="338" t="s">
        <v>193</v>
      </c>
      <c r="Z45" s="367" t="s">
        <v>194</v>
      </c>
      <c r="AA45" s="12"/>
      <c r="AB45" s="2"/>
    </row>
    <row r="46" spans="1:28" s="33" customFormat="1" ht="12.75" customHeight="1" thickBot="1" x14ac:dyDescent="0.25">
      <c r="A46" s="208"/>
      <c r="B46" s="69" t="s">
        <v>23</v>
      </c>
      <c r="C46" s="193"/>
      <c r="D46" s="70">
        <f>SUM(I46,N46,S46,X46)</f>
        <v>15</v>
      </c>
      <c r="E46" s="60">
        <f>SUM(E42:E45,E32:E38)</f>
        <v>6</v>
      </c>
      <c r="F46" s="60">
        <f>SUM(F42:F45,F32:F38)</f>
        <v>2</v>
      </c>
      <c r="G46" s="60">
        <f>SUM(G42:G45,G32:G38)</f>
        <v>0</v>
      </c>
      <c r="H46" s="60">
        <f>SUM(H42:H45,H32:H38)</f>
        <v>0</v>
      </c>
      <c r="I46" s="60"/>
      <c r="J46" s="61">
        <f>SUM(J44:J45)</f>
        <v>0</v>
      </c>
      <c r="K46" s="61">
        <f t="shared" ref="K46" si="0">SUM(K44:K45)</f>
        <v>0</v>
      </c>
      <c r="L46" s="61">
        <f t="shared" ref="L46" si="1">SUM(L44:L45)</f>
        <v>0</v>
      </c>
      <c r="M46" s="61">
        <f t="shared" ref="M46" si="2">SUM(M44:M45)</f>
        <v>0</v>
      </c>
      <c r="N46" s="61">
        <f t="shared" ref="N46" si="3">SUM(N44:N45)</f>
        <v>0</v>
      </c>
      <c r="O46" s="61">
        <f>SUM(O44:O45)</f>
        <v>0</v>
      </c>
      <c r="P46" s="61">
        <f t="shared" ref="P46" si="4">SUM(P44:P45)</f>
        <v>2</v>
      </c>
      <c r="Q46" s="61">
        <f t="shared" ref="Q46" si="5">SUM(Q44:Q45)</f>
        <v>0</v>
      </c>
      <c r="R46" s="61">
        <f t="shared" ref="R46" si="6">SUM(R44:R45)</f>
        <v>0</v>
      </c>
      <c r="S46" s="61">
        <f t="shared" ref="S46" si="7">SUM(S44:S45)</f>
        <v>6</v>
      </c>
      <c r="T46" s="61">
        <f>SUM(T44:T45)</f>
        <v>0</v>
      </c>
      <c r="U46" s="61">
        <f t="shared" ref="U46" si="8">SUM(U44:U45)</f>
        <v>0</v>
      </c>
      <c r="V46" s="61">
        <f t="shared" ref="V46" si="9">SUM(V44:V45)</f>
        <v>2</v>
      </c>
      <c r="W46" s="61">
        <f t="shared" ref="W46" si="10">SUM(W44:W45)</f>
        <v>0</v>
      </c>
      <c r="X46" s="61">
        <f t="shared" ref="X46" si="11">SUM(X44:X45)</f>
        <v>9</v>
      </c>
      <c r="Y46" s="89"/>
      <c r="Z46" s="262"/>
      <c r="AA46" s="12"/>
      <c r="AB46" s="2"/>
    </row>
    <row r="47" spans="1:28" s="33" customFormat="1" ht="12.75" customHeight="1" thickBot="1" x14ac:dyDescent="0.25">
      <c r="A47" s="41"/>
      <c r="B47" s="49" t="s">
        <v>29</v>
      </c>
      <c r="C47" s="49"/>
      <c r="D47" s="50">
        <f>SUM(D46,D41,D25)</f>
        <v>108</v>
      </c>
      <c r="E47" s="50">
        <f>SUM(E46,E41,E25)</f>
        <v>24</v>
      </c>
      <c r="F47" s="50">
        <f>SUM(F46,F41,F25)</f>
        <v>8</v>
      </c>
      <c r="G47" s="50">
        <f>SUM(G46,G41,G25)</f>
        <v>0</v>
      </c>
      <c r="H47" s="43"/>
      <c r="I47" s="115">
        <f>SUM(I46,I41,I25)</f>
        <v>34</v>
      </c>
      <c r="J47" s="50">
        <f>SUM(J46,J41,J25)</f>
        <v>10</v>
      </c>
      <c r="K47" s="50">
        <f>SUM(K46,K41,K25)</f>
        <v>14</v>
      </c>
      <c r="L47" s="50">
        <f>SUM(L46,L41,L25)</f>
        <v>0</v>
      </c>
      <c r="M47" s="43"/>
      <c r="N47" s="115">
        <f>SUM(N46,N41,N25)</f>
        <v>30</v>
      </c>
      <c r="O47" s="50">
        <f>SUM(O46,O41,O25)</f>
        <v>8</v>
      </c>
      <c r="P47" s="50">
        <f>SUM(P46,P41,P25)</f>
        <v>6</v>
      </c>
      <c r="Q47" s="50">
        <f>SUM(Q46,Q41,Q25)</f>
        <v>2</v>
      </c>
      <c r="R47" s="43"/>
      <c r="S47" s="115">
        <f>SUM(S46,S41,S25)</f>
        <v>20</v>
      </c>
      <c r="T47" s="50">
        <f>SUM(T46,T41,T25)</f>
        <v>10</v>
      </c>
      <c r="U47" s="50">
        <f>SUM(U46,U41,U25)</f>
        <v>2</v>
      </c>
      <c r="V47" s="50">
        <f>SUM(V46,V41,V25)</f>
        <v>2</v>
      </c>
      <c r="W47" s="43"/>
      <c r="X47" s="115">
        <f>SUM(X46,X41,X25)</f>
        <v>24</v>
      </c>
      <c r="Y47" s="90"/>
      <c r="Z47" s="251"/>
      <c r="AA47" s="12"/>
      <c r="AB47" s="2"/>
    </row>
    <row r="48" spans="1:28" ht="13.5" thickBot="1" x14ac:dyDescent="0.25">
      <c r="A48" s="44"/>
      <c r="B48" s="45" t="s">
        <v>30</v>
      </c>
      <c r="C48" s="45"/>
      <c r="D48" s="50">
        <f>SUM(I47,N47,S47,X47)</f>
        <v>108</v>
      </c>
      <c r="E48" s="51">
        <f>E47*13</f>
        <v>312</v>
      </c>
      <c r="F48" s="42">
        <f>F47*13</f>
        <v>104</v>
      </c>
      <c r="G48" s="42">
        <f>G47*13</f>
        <v>0</v>
      </c>
      <c r="H48" s="48">
        <f>SUM(E48:G48)</f>
        <v>416</v>
      </c>
      <c r="I48" s="52"/>
      <c r="J48" s="51">
        <f>J47*13</f>
        <v>130</v>
      </c>
      <c r="K48" s="42">
        <f>K47*13</f>
        <v>182</v>
      </c>
      <c r="L48" s="42">
        <f>L47*13</f>
        <v>0</v>
      </c>
      <c r="M48" s="48">
        <f>SUM(J48:L48)</f>
        <v>312</v>
      </c>
      <c r="N48" s="52"/>
      <c r="O48" s="42">
        <f>O47*13</f>
        <v>104</v>
      </c>
      <c r="P48" s="42">
        <f>P47*13</f>
        <v>78</v>
      </c>
      <c r="Q48" s="42">
        <f>Q47*13</f>
        <v>26</v>
      </c>
      <c r="R48" s="48">
        <f>SUM(O48:Q48)</f>
        <v>208</v>
      </c>
      <c r="S48" s="42"/>
      <c r="T48" s="42">
        <f>T47*13</f>
        <v>130</v>
      </c>
      <c r="U48" s="42">
        <f>U47*13</f>
        <v>26</v>
      </c>
      <c r="V48" s="42">
        <f>V47*13</f>
        <v>26</v>
      </c>
      <c r="W48" s="48">
        <f>SUM(T48:V48)</f>
        <v>182</v>
      </c>
      <c r="X48" s="42"/>
      <c r="Y48" s="90"/>
      <c r="Z48" s="252"/>
      <c r="AA48" s="12"/>
      <c r="AB48" s="2"/>
    </row>
    <row r="49" spans="1:31" s="120" customFormat="1" ht="12.75" customHeight="1" thickBot="1" x14ac:dyDescent="0.25">
      <c r="A49" s="320" t="s">
        <v>69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2"/>
      <c r="AA49" s="119"/>
    </row>
    <row r="50" spans="1:31" s="120" customFormat="1" ht="12.75" customHeight="1" thickBot="1" x14ac:dyDescent="0.25">
      <c r="A50" s="303" t="s">
        <v>68</v>
      </c>
      <c r="B50" s="304"/>
      <c r="C50" s="304"/>
      <c r="D50" s="304"/>
      <c r="E50" s="308"/>
      <c r="F50" s="308"/>
      <c r="G50" s="308"/>
      <c r="H50" s="308"/>
      <c r="I50" s="308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6"/>
      <c r="AA50" s="119"/>
    </row>
    <row r="51" spans="1:31" s="141" customFormat="1" x14ac:dyDescent="0.2">
      <c r="A51" s="121" t="s">
        <v>114</v>
      </c>
      <c r="B51" s="211" t="s">
        <v>75</v>
      </c>
      <c r="C51" s="209" t="s">
        <v>154</v>
      </c>
      <c r="D51" s="221"/>
      <c r="E51" s="224"/>
      <c r="F51" s="225"/>
      <c r="G51" s="225"/>
      <c r="H51" s="225"/>
      <c r="I51" s="226"/>
      <c r="J51" s="127">
        <v>0</v>
      </c>
      <c r="K51" s="124">
        <v>3</v>
      </c>
      <c r="L51" s="124">
        <v>0</v>
      </c>
      <c r="M51" s="125" t="s">
        <v>17</v>
      </c>
      <c r="N51" s="126">
        <v>4</v>
      </c>
      <c r="O51" s="123"/>
      <c r="P51" s="124"/>
      <c r="Q51" s="124"/>
      <c r="R51" s="124"/>
      <c r="S51" s="129"/>
      <c r="T51" s="123"/>
      <c r="U51" s="124"/>
      <c r="V51" s="124"/>
      <c r="W51" s="124"/>
      <c r="X51" s="129"/>
      <c r="Y51" s="335" t="s">
        <v>164</v>
      </c>
      <c r="Z51" s="253" t="s">
        <v>60</v>
      </c>
      <c r="AA51" s="140"/>
      <c r="AE51" s="120"/>
    </row>
    <row r="52" spans="1:31" s="148" customFormat="1" x14ac:dyDescent="0.2">
      <c r="A52" s="130" t="s">
        <v>115</v>
      </c>
      <c r="B52" s="212" t="s">
        <v>62</v>
      </c>
      <c r="C52" s="131" t="s">
        <v>62</v>
      </c>
      <c r="D52" s="222"/>
      <c r="E52" s="133"/>
      <c r="F52" s="134"/>
      <c r="G52" s="134"/>
      <c r="H52" s="135"/>
      <c r="I52" s="136"/>
      <c r="J52" s="137"/>
      <c r="K52" s="134"/>
      <c r="L52" s="134"/>
      <c r="M52" s="135"/>
      <c r="N52" s="138"/>
      <c r="O52" s="144"/>
      <c r="P52" s="135"/>
      <c r="Q52" s="135"/>
      <c r="R52" s="135"/>
      <c r="S52" s="136"/>
      <c r="T52" s="144">
        <v>0</v>
      </c>
      <c r="U52" s="135">
        <v>3</v>
      </c>
      <c r="V52" s="135">
        <v>0</v>
      </c>
      <c r="W52" s="135" t="s">
        <v>17</v>
      </c>
      <c r="X52" s="136">
        <v>4</v>
      </c>
      <c r="Y52" s="339" t="s">
        <v>167</v>
      </c>
      <c r="Z52" s="276" t="s">
        <v>28</v>
      </c>
      <c r="AA52" s="147"/>
      <c r="AE52" s="120"/>
    </row>
    <row r="53" spans="1:31" s="141" customFormat="1" x14ac:dyDescent="0.2">
      <c r="A53" s="130" t="s">
        <v>116</v>
      </c>
      <c r="B53" s="213" t="s">
        <v>128</v>
      </c>
      <c r="C53" s="210" t="s">
        <v>155</v>
      </c>
      <c r="D53" s="223"/>
      <c r="E53" s="144"/>
      <c r="F53" s="135"/>
      <c r="G53" s="135"/>
      <c r="H53" s="135"/>
      <c r="I53" s="136"/>
      <c r="J53" s="145"/>
      <c r="K53" s="146"/>
      <c r="L53" s="135"/>
      <c r="M53" s="146"/>
      <c r="N53" s="138"/>
      <c r="O53" s="144"/>
      <c r="P53" s="135"/>
      <c r="Q53" s="135"/>
      <c r="R53" s="135"/>
      <c r="S53" s="136"/>
      <c r="T53" s="144">
        <v>0</v>
      </c>
      <c r="U53" s="135">
        <v>3</v>
      </c>
      <c r="V53" s="135">
        <v>0</v>
      </c>
      <c r="W53" s="135" t="s">
        <v>17</v>
      </c>
      <c r="X53" s="136">
        <v>4</v>
      </c>
      <c r="Y53" s="339" t="s">
        <v>167</v>
      </c>
      <c r="Z53" s="253" t="s">
        <v>55</v>
      </c>
      <c r="AA53" s="140"/>
      <c r="AE53" s="120"/>
    </row>
    <row r="54" spans="1:31" s="141" customFormat="1" ht="14.25" customHeight="1" thickBot="1" x14ac:dyDescent="0.25">
      <c r="A54" s="130" t="s">
        <v>117</v>
      </c>
      <c r="B54" s="214" t="s">
        <v>61</v>
      </c>
      <c r="C54" s="142" t="s">
        <v>61</v>
      </c>
      <c r="D54" s="223"/>
      <c r="E54" s="149"/>
      <c r="F54" s="150"/>
      <c r="G54" s="150"/>
      <c r="H54" s="150"/>
      <c r="I54" s="151"/>
      <c r="J54" s="152"/>
      <c r="K54" s="150"/>
      <c r="L54" s="150"/>
      <c r="M54" s="150"/>
      <c r="N54" s="153"/>
      <c r="O54" s="144">
        <v>0</v>
      </c>
      <c r="P54" s="135">
        <v>3</v>
      </c>
      <c r="Q54" s="135">
        <v>0</v>
      </c>
      <c r="R54" s="135" t="s">
        <v>17</v>
      </c>
      <c r="S54" s="136">
        <v>4</v>
      </c>
      <c r="T54" s="144"/>
      <c r="U54" s="135"/>
      <c r="V54" s="135"/>
      <c r="W54" s="135"/>
      <c r="X54" s="136"/>
      <c r="Y54" s="339" t="s">
        <v>167</v>
      </c>
      <c r="Z54" s="254" t="s">
        <v>28</v>
      </c>
    </row>
    <row r="55" spans="1:31" s="141" customFormat="1" ht="16.5" thickBot="1" x14ac:dyDescent="0.25">
      <c r="A55" s="303" t="s">
        <v>70</v>
      </c>
      <c r="B55" s="304"/>
      <c r="C55" s="304"/>
      <c r="D55" s="304"/>
      <c r="E55" s="305"/>
      <c r="F55" s="305"/>
      <c r="G55" s="305"/>
      <c r="H55" s="305"/>
      <c r="I55" s="305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6"/>
    </row>
    <row r="56" spans="1:31" s="141" customFormat="1" x14ac:dyDescent="0.2">
      <c r="A56" s="121" t="s">
        <v>118</v>
      </c>
      <c r="B56" s="215" t="s">
        <v>71</v>
      </c>
      <c r="C56" s="155" t="s">
        <v>71</v>
      </c>
      <c r="D56" s="122"/>
      <c r="E56" s="123"/>
      <c r="F56" s="124"/>
      <c r="G56" s="124"/>
      <c r="H56" s="125"/>
      <c r="I56" s="126"/>
      <c r="J56" s="127"/>
      <c r="K56" s="124"/>
      <c r="L56" s="124"/>
      <c r="M56" s="125"/>
      <c r="N56" s="156"/>
      <c r="O56" s="133"/>
      <c r="P56" s="134"/>
      <c r="Q56" s="134"/>
      <c r="R56" s="134"/>
      <c r="S56" s="139"/>
      <c r="T56" s="133">
        <v>0</v>
      </c>
      <c r="U56" s="134">
        <v>3</v>
      </c>
      <c r="V56" s="134">
        <v>0</v>
      </c>
      <c r="W56" s="134" t="s">
        <v>17</v>
      </c>
      <c r="X56" s="139">
        <v>4</v>
      </c>
      <c r="Y56" s="343" t="s">
        <v>165</v>
      </c>
      <c r="Z56" s="255" t="s">
        <v>76</v>
      </c>
    </row>
    <row r="57" spans="1:31" s="141" customFormat="1" x14ac:dyDescent="0.2">
      <c r="A57" s="130" t="s">
        <v>119</v>
      </c>
      <c r="B57" s="213" t="s">
        <v>72</v>
      </c>
      <c r="C57" s="142" t="s">
        <v>72</v>
      </c>
      <c r="D57" s="143"/>
      <c r="E57" s="144"/>
      <c r="F57" s="135"/>
      <c r="G57" s="135"/>
      <c r="H57" s="135"/>
      <c r="I57" s="136"/>
      <c r="J57" s="145"/>
      <c r="K57" s="146"/>
      <c r="L57" s="135"/>
      <c r="M57" s="146"/>
      <c r="N57" s="138"/>
      <c r="O57" s="133"/>
      <c r="P57" s="134"/>
      <c r="Q57" s="134"/>
      <c r="R57" s="134"/>
      <c r="S57" s="139"/>
      <c r="T57" s="133">
        <v>0</v>
      </c>
      <c r="U57" s="134">
        <v>3</v>
      </c>
      <c r="V57" s="134">
        <v>0</v>
      </c>
      <c r="W57" s="134" t="s">
        <v>17</v>
      </c>
      <c r="X57" s="139">
        <v>4</v>
      </c>
      <c r="Y57" s="339" t="s">
        <v>165</v>
      </c>
      <c r="Z57" s="253" t="s">
        <v>14</v>
      </c>
    </row>
    <row r="58" spans="1:31" s="120" customFormat="1" ht="12.75" customHeight="1" thickBot="1" x14ac:dyDescent="0.25">
      <c r="A58" s="157" t="s">
        <v>120</v>
      </c>
      <c r="B58" s="214" t="s">
        <v>73</v>
      </c>
      <c r="C58" s="158" t="s">
        <v>73</v>
      </c>
      <c r="D58" s="159"/>
      <c r="E58" s="149"/>
      <c r="F58" s="150"/>
      <c r="G58" s="150"/>
      <c r="H58" s="150"/>
      <c r="I58" s="151"/>
      <c r="J58" s="152"/>
      <c r="K58" s="150"/>
      <c r="L58" s="150"/>
      <c r="M58" s="150"/>
      <c r="N58" s="153"/>
      <c r="O58" s="133">
        <v>0</v>
      </c>
      <c r="P58" s="134">
        <v>3</v>
      </c>
      <c r="Q58" s="134">
        <v>0</v>
      </c>
      <c r="R58" s="134" t="s">
        <v>17</v>
      </c>
      <c r="S58" s="139">
        <v>4</v>
      </c>
      <c r="T58" s="133"/>
      <c r="U58" s="134"/>
      <c r="V58" s="134"/>
      <c r="W58" s="134"/>
      <c r="X58" s="139"/>
      <c r="Y58" s="344" t="s">
        <v>165</v>
      </c>
      <c r="Z58" s="256" t="s">
        <v>77</v>
      </c>
      <c r="AA58" s="119"/>
    </row>
    <row r="59" spans="1:31" s="120" customFormat="1" ht="12.75" customHeight="1" thickBot="1" x14ac:dyDescent="0.25">
      <c r="A59" s="284" t="s">
        <v>82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6"/>
      <c r="AA59" s="161"/>
    </row>
    <row r="60" spans="1:31" s="120" customFormat="1" ht="12.75" customHeight="1" x14ac:dyDescent="0.2">
      <c r="A60" s="121" t="s">
        <v>121</v>
      </c>
      <c r="B60" s="160" t="s">
        <v>83</v>
      </c>
      <c r="C60" s="121" t="s">
        <v>156</v>
      </c>
      <c r="D60" s="122"/>
      <c r="E60" s="127"/>
      <c r="F60" s="124"/>
      <c r="G60" s="124"/>
      <c r="H60" s="125"/>
      <c r="I60" s="128"/>
      <c r="J60" s="123"/>
      <c r="K60" s="124"/>
      <c r="L60" s="124"/>
      <c r="M60" s="124"/>
      <c r="N60" s="129"/>
      <c r="O60" s="133"/>
      <c r="P60" s="134"/>
      <c r="Q60" s="134"/>
      <c r="R60" s="134"/>
      <c r="S60" s="139"/>
      <c r="T60" s="133">
        <v>0</v>
      </c>
      <c r="U60" s="134">
        <v>3</v>
      </c>
      <c r="V60" s="134">
        <v>0</v>
      </c>
      <c r="W60" s="134" t="s">
        <v>84</v>
      </c>
      <c r="X60" s="139">
        <v>4</v>
      </c>
      <c r="Y60" s="345" t="s">
        <v>166</v>
      </c>
      <c r="Z60" s="257" t="s">
        <v>85</v>
      </c>
      <c r="AA60" s="119"/>
    </row>
    <row r="61" spans="1:31" s="120" customFormat="1" ht="12.75" customHeight="1" x14ac:dyDescent="0.2">
      <c r="A61" s="130" t="s">
        <v>122</v>
      </c>
      <c r="B61" s="140" t="s">
        <v>123</v>
      </c>
      <c r="C61" s="130" t="s">
        <v>157</v>
      </c>
      <c r="D61" s="132"/>
      <c r="E61" s="137"/>
      <c r="F61" s="134"/>
      <c r="G61" s="134"/>
      <c r="H61" s="134"/>
      <c r="I61" s="162"/>
      <c r="J61" s="133"/>
      <c r="K61" s="134"/>
      <c r="L61" s="134"/>
      <c r="M61" s="134"/>
      <c r="N61" s="139"/>
      <c r="O61" s="133"/>
      <c r="P61" s="134"/>
      <c r="Q61" s="134"/>
      <c r="R61" s="134"/>
      <c r="S61" s="139"/>
      <c r="T61" s="133">
        <v>0</v>
      </c>
      <c r="U61" s="134">
        <v>3</v>
      </c>
      <c r="V61" s="134">
        <v>0</v>
      </c>
      <c r="W61" s="134" t="s">
        <v>84</v>
      </c>
      <c r="X61" s="139">
        <v>4</v>
      </c>
      <c r="Y61" s="345" t="s">
        <v>166</v>
      </c>
      <c r="Z61" s="247" t="s">
        <v>87</v>
      </c>
      <c r="AA61" s="119"/>
    </row>
    <row r="62" spans="1:31" s="2" customFormat="1" ht="12.75" customHeight="1" thickBot="1" x14ac:dyDescent="0.25">
      <c r="A62" s="157" t="s">
        <v>124</v>
      </c>
      <c r="B62" s="163" t="s">
        <v>86</v>
      </c>
      <c r="C62" s="157" t="s">
        <v>158</v>
      </c>
      <c r="D62" s="164"/>
      <c r="E62" s="165"/>
      <c r="F62" s="154"/>
      <c r="G62" s="154"/>
      <c r="H62" s="150"/>
      <c r="I62" s="166"/>
      <c r="J62" s="167"/>
      <c r="K62" s="168"/>
      <c r="L62" s="154"/>
      <c r="M62" s="168"/>
      <c r="N62" s="169"/>
      <c r="O62" s="133">
        <v>0</v>
      </c>
      <c r="P62" s="134">
        <v>3</v>
      </c>
      <c r="Q62" s="134">
        <v>0</v>
      </c>
      <c r="R62" s="134" t="s">
        <v>17</v>
      </c>
      <c r="S62" s="139">
        <v>4</v>
      </c>
      <c r="T62" s="133"/>
      <c r="U62" s="134"/>
      <c r="V62" s="134"/>
      <c r="W62" s="134"/>
      <c r="X62" s="139"/>
      <c r="Y62" s="345" t="s">
        <v>166</v>
      </c>
      <c r="Z62" s="248" t="s">
        <v>13</v>
      </c>
      <c r="AA62" s="12"/>
    </row>
    <row r="63" spans="1:31" s="173" customFormat="1" ht="16.5" thickBot="1" x14ac:dyDescent="0.25">
      <c r="A63" s="278" t="s">
        <v>88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80"/>
      <c r="P63" s="280"/>
      <c r="Q63" s="280"/>
      <c r="R63" s="280"/>
      <c r="S63" s="280"/>
      <c r="T63" s="279"/>
      <c r="U63" s="279"/>
      <c r="V63" s="279"/>
      <c r="W63" s="279"/>
      <c r="X63" s="279"/>
      <c r="Y63" s="279"/>
      <c r="Z63" s="281"/>
    </row>
    <row r="64" spans="1:31" s="2" customFormat="1" ht="12.75" customHeight="1" thickBot="1" x14ac:dyDescent="0.25">
      <c r="A64" s="98" t="s">
        <v>127</v>
      </c>
      <c r="B64" s="170" t="s">
        <v>88</v>
      </c>
      <c r="C64" s="174" t="s">
        <v>159</v>
      </c>
      <c r="D64" s="220"/>
      <c r="E64" s="171"/>
      <c r="F64" s="39"/>
      <c r="G64" s="39"/>
      <c r="H64" s="39"/>
      <c r="I64" s="74"/>
      <c r="J64" s="172"/>
      <c r="K64" s="39"/>
      <c r="L64" s="39"/>
      <c r="M64" s="39"/>
      <c r="N64" s="74"/>
      <c r="O64" s="227"/>
      <c r="P64" s="228"/>
      <c r="Q64" s="228"/>
      <c r="R64" s="228"/>
      <c r="S64" s="229"/>
      <c r="T64" s="73">
        <v>0</v>
      </c>
      <c r="U64" s="39">
        <v>3</v>
      </c>
      <c r="V64" s="39"/>
      <c r="W64" s="39" t="s">
        <v>17</v>
      </c>
      <c r="X64" s="74">
        <v>5</v>
      </c>
      <c r="Y64" s="339" t="s">
        <v>165</v>
      </c>
      <c r="Z64" s="258" t="s">
        <v>182</v>
      </c>
      <c r="AA64" s="12"/>
    </row>
    <row r="65" spans="1:143" s="173" customFormat="1" ht="16.5" thickBot="1" x14ac:dyDescent="0.25">
      <c r="A65" s="278" t="s">
        <v>90</v>
      </c>
      <c r="B65" s="280"/>
      <c r="C65" s="279"/>
      <c r="D65" s="280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82"/>
      <c r="P65" s="282"/>
      <c r="Q65" s="282"/>
      <c r="R65" s="282"/>
      <c r="S65" s="282"/>
      <c r="T65" s="279"/>
      <c r="U65" s="279"/>
      <c r="V65" s="279"/>
      <c r="W65" s="279"/>
      <c r="X65" s="279"/>
      <c r="Y65" s="279"/>
      <c r="Z65" s="283"/>
    </row>
    <row r="66" spans="1:143" s="173" customFormat="1" ht="13.5" thickBot="1" x14ac:dyDescent="0.25">
      <c r="A66" s="98" t="s">
        <v>125</v>
      </c>
      <c r="B66" s="170" t="s">
        <v>91</v>
      </c>
      <c r="C66" s="216" t="s">
        <v>160</v>
      </c>
      <c r="D66" s="91"/>
      <c r="E66" s="171"/>
      <c r="F66" s="39"/>
      <c r="G66" s="39"/>
      <c r="H66" s="39"/>
      <c r="I66" s="74"/>
      <c r="J66" s="172"/>
      <c r="K66" s="39"/>
      <c r="L66" s="39"/>
      <c r="M66" s="39"/>
      <c r="N66" s="62"/>
      <c r="O66" s="172"/>
      <c r="P66" s="39"/>
      <c r="Q66" s="39"/>
      <c r="R66" s="39"/>
      <c r="S66" s="62"/>
      <c r="T66" s="38">
        <v>2</v>
      </c>
      <c r="U66" s="39">
        <v>2</v>
      </c>
      <c r="V66" s="39"/>
      <c r="W66" s="39" t="s">
        <v>17</v>
      </c>
      <c r="X66" s="62">
        <v>5</v>
      </c>
      <c r="Y66" s="250" t="s">
        <v>164</v>
      </c>
      <c r="Z66" s="258" t="s">
        <v>15</v>
      </c>
    </row>
    <row r="67" spans="1:143" s="4" customFormat="1" ht="13.5" thickBot="1" x14ac:dyDescent="0.25">
      <c r="A67" s="174" t="s">
        <v>126</v>
      </c>
      <c r="B67" s="218" t="s">
        <v>93</v>
      </c>
      <c r="C67" s="217" t="s">
        <v>161</v>
      </c>
      <c r="D67" s="219"/>
      <c r="E67" s="175"/>
      <c r="F67" s="36"/>
      <c r="G67" s="36"/>
      <c r="H67" s="36"/>
      <c r="I67" s="176"/>
      <c r="J67" s="177"/>
      <c r="K67" s="36"/>
      <c r="L67" s="36"/>
      <c r="M67" s="36"/>
      <c r="N67" s="37"/>
      <c r="O67" s="35">
        <v>0</v>
      </c>
      <c r="P67" s="36">
        <v>3</v>
      </c>
      <c r="Q67" s="36"/>
      <c r="R67" s="36" t="s">
        <v>17</v>
      </c>
      <c r="S67" s="37">
        <v>5</v>
      </c>
      <c r="T67" s="177"/>
      <c r="U67" s="36"/>
      <c r="V67" s="36"/>
      <c r="W67" s="36"/>
      <c r="X67" s="37"/>
      <c r="Y67" s="248" t="s">
        <v>164</v>
      </c>
      <c r="Z67" s="259" t="s">
        <v>92</v>
      </c>
    </row>
    <row r="68" spans="1:143" s="2" customFormat="1" ht="12.75" customHeight="1" thickBot="1" x14ac:dyDescent="0.25">
      <c r="A68" s="278" t="s">
        <v>183</v>
      </c>
      <c r="B68" s="280"/>
      <c r="C68" s="279"/>
      <c r="D68" s="280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82"/>
      <c r="P68" s="282"/>
      <c r="Q68" s="282"/>
      <c r="R68" s="282"/>
      <c r="S68" s="282"/>
      <c r="T68" s="279"/>
      <c r="U68" s="279"/>
      <c r="V68" s="279"/>
      <c r="W68" s="279"/>
      <c r="X68" s="279"/>
      <c r="Y68" s="279"/>
      <c r="Z68" s="283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  <c r="AN68" s="268"/>
      <c r="AO68" s="269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</row>
    <row r="69" spans="1:143" s="173" customFormat="1" ht="15.75" customHeight="1" thickBot="1" x14ac:dyDescent="0.25">
      <c r="A69" s="98" t="s">
        <v>195</v>
      </c>
      <c r="B69" s="346" t="s">
        <v>184</v>
      </c>
      <c r="C69" s="347" t="s">
        <v>185</v>
      </c>
      <c r="D69" s="348"/>
      <c r="E69" s="354"/>
      <c r="F69" s="355"/>
      <c r="G69" s="355"/>
      <c r="H69" s="355"/>
      <c r="I69" s="355"/>
      <c r="J69" s="355"/>
      <c r="K69" s="355"/>
      <c r="L69" s="355"/>
      <c r="M69" s="355"/>
      <c r="N69" s="356"/>
      <c r="O69" s="38">
        <v>0</v>
      </c>
      <c r="P69" s="39">
        <v>3</v>
      </c>
      <c r="Q69" s="39"/>
      <c r="R69" s="39" t="s">
        <v>17</v>
      </c>
      <c r="S69" s="62">
        <v>3</v>
      </c>
      <c r="T69" s="38">
        <v>0</v>
      </c>
      <c r="U69" s="39">
        <v>3</v>
      </c>
      <c r="V69" s="39"/>
      <c r="W69" s="39" t="s">
        <v>17</v>
      </c>
      <c r="X69" s="62">
        <v>3</v>
      </c>
      <c r="Y69" s="357" t="s">
        <v>167</v>
      </c>
      <c r="Z69" s="358" t="s">
        <v>55</v>
      </c>
      <c r="AA69" s="270"/>
      <c r="AB69" s="270"/>
      <c r="AC69" s="270"/>
      <c r="AD69" s="270"/>
      <c r="AE69" s="270"/>
      <c r="AF69" s="270"/>
      <c r="AG69" s="270"/>
      <c r="AH69" s="270"/>
      <c r="AI69" s="270"/>
      <c r="AJ69" s="270"/>
      <c r="AK69" s="270"/>
      <c r="AL69" s="270"/>
      <c r="AM69" s="270"/>
      <c r="AN69" s="270"/>
      <c r="AO69" s="270"/>
      <c r="AP69" s="270"/>
      <c r="AQ69" s="270"/>
      <c r="AR69" s="270"/>
      <c r="AS69" s="270"/>
      <c r="AT69" s="270"/>
      <c r="AU69" s="270"/>
      <c r="AV69" s="270"/>
      <c r="AW69" s="270"/>
      <c r="AX69" s="270"/>
      <c r="AY69" s="270"/>
      <c r="AZ69" s="270"/>
      <c r="BA69" s="270"/>
      <c r="BB69" s="270"/>
      <c r="BC69" s="270"/>
      <c r="BD69" s="270"/>
      <c r="BE69" s="270"/>
      <c r="BF69" s="270"/>
      <c r="BG69" s="270"/>
      <c r="BH69" s="270"/>
      <c r="BI69" s="270"/>
      <c r="BJ69" s="270"/>
      <c r="BK69" s="270"/>
      <c r="BL69" s="270"/>
      <c r="BM69" s="270"/>
      <c r="BN69" s="270"/>
      <c r="BO69" s="270"/>
      <c r="BP69" s="270"/>
      <c r="BQ69" s="270"/>
      <c r="BR69" s="270"/>
      <c r="BS69" s="270"/>
      <c r="BT69" s="270"/>
      <c r="BU69" s="270"/>
      <c r="BV69" s="270"/>
      <c r="BW69" s="270"/>
      <c r="BX69" s="270"/>
      <c r="BY69" s="270"/>
      <c r="BZ69" s="270"/>
      <c r="CA69" s="270"/>
      <c r="CB69" s="270"/>
      <c r="CC69" s="270"/>
      <c r="CD69" s="270"/>
      <c r="CE69" s="270"/>
      <c r="CF69" s="270"/>
      <c r="CG69" s="270"/>
      <c r="CH69" s="270"/>
      <c r="CI69" s="270"/>
      <c r="CJ69" s="270"/>
      <c r="CK69" s="270"/>
      <c r="CL69" s="270"/>
      <c r="CM69" s="270"/>
      <c r="CN69" s="270"/>
      <c r="CO69" s="270"/>
      <c r="CP69" s="270"/>
      <c r="CQ69" s="270"/>
      <c r="CR69" s="270"/>
      <c r="CS69" s="270"/>
      <c r="CT69" s="270"/>
      <c r="CU69" s="270"/>
      <c r="CV69" s="270"/>
      <c r="CW69" s="270"/>
      <c r="CX69" s="270"/>
      <c r="CY69" s="270"/>
      <c r="CZ69" s="270"/>
      <c r="DA69" s="270"/>
      <c r="DB69" s="270"/>
      <c r="DC69" s="270"/>
      <c r="DD69" s="270"/>
      <c r="DE69" s="270"/>
      <c r="DF69" s="270"/>
      <c r="DG69" s="270"/>
      <c r="DH69" s="270"/>
      <c r="DI69" s="270"/>
      <c r="DJ69" s="270"/>
      <c r="DK69" s="270"/>
      <c r="DL69" s="270"/>
      <c r="DM69" s="270"/>
      <c r="DN69" s="270"/>
      <c r="DO69" s="270"/>
      <c r="DP69" s="270"/>
      <c r="DQ69" s="270"/>
      <c r="DR69" s="270"/>
      <c r="DS69" s="270"/>
      <c r="DT69" s="270"/>
      <c r="DU69" s="270"/>
      <c r="DV69" s="270"/>
      <c r="DW69" s="270"/>
      <c r="DX69" s="270"/>
    </row>
    <row r="70" spans="1:143" s="173" customFormat="1" ht="15.75" customHeight="1" thickBot="1" x14ac:dyDescent="0.25">
      <c r="A70" s="98" t="s">
        <v>196</v>
      </c>
      <c r="B70" s="346" t="s">
        <v>200</v>
      </c>
      <c r="C70" s="347" t="s">
        <v>186</v>
      </c>
      <c r="D70" s="349"/>
      <c r="E70" s="359"/>
      <c r="F70" s="360"/>
      <c r="G70" s="360"/>
      <c r="H70" s="360"/>
      <c r="I70" s="360"/>
      <c r="J70" s="360"/>
      <c r="K70" s="360"/>
      <c r="L70" s="360"/>
      <c r="M70" s="360"/>
      <c r="N70" s="361"/>
      <c r="O70" s="24">
        <v>0</v>
      </c>
      <c r="P70" s="25">
        <v>3</v>
      </c>
      <c r="Q70" s="25"/>
      <c r="R70" s="25" t="s">
        <v>17</v>
      </c>
      <c r="S70" s="26">
        <v>3</v>
      </c>
      <c r="T70" s="24">
        <v>0</v>
      </c>
      <c r="U70" s="25">
        <v>3</v>
      </c>
      <c r="V70" s="25"/>
      <c r="W70" s="25" t="s">
        <v>17</v>
      </c>
      <c r="X70" s="26">
        <v>3</v>
      </c>
      <c r="Y70" s="357" t="s">
        <v>167</v>
      </c>
      <c r="Z70" s="358" t="s">
        <v>55</v>
      </c>
      <c r="AA70" s="270"/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  <c r="AL70" s="270"/>
      <c r="AM70" s="270"/>
      <c r="AN70" s="270"/>
      <c r="AO70" s="270"/>
      <c r="AP70" s="270"/>
      <c r="AQ70" s="270"/>
      <c r="AR70" s="270"/>
      <c r="AS70" s="270"/>
      <c r="AT70" s="270"/>
      <c r="AU70" s="270"/>
      <c r="AV70" s="270"/>
      <c r="AW70" s="270"/>
      <c r="AX70" s="270"/>
      <c r="AY70" s="270"/>
      <c r="AZ70" s="270"/>
      <c r="BA70" s="270"/>
      <c r="BB70" s="270"/>
      <c r="BC70" s="270"/>
      <c r="BD70" s="270"/>
      <c r="BE70" s="270"/>
      <c r="BF70" s="270"/>
      <c r="BG70" s="270"/>
      <c r="BH70" s="270"/>
      <c r="BI70" s="270"/>
      <c r="BJ70" s="270"/>
      <c r="BK70" s="270"/>
      <c r="BL70" s="270"/>
      <c r="BM70" s="270"/>
      <c r="BN70" s="270"/>
      <c r="BO70" s="270"/>
      <c r="BP70" s="270"/>
      <c r="BQ70" s="270"/>
      <c r="BR70" s="270"/>
      <c r="BS70" s="270"/>
      <c r="BT70" s="270"/>
      <c r="BU70" s="270"/>
      <c r="BV70" s="270"/>
      <c r="BW70" s="270"/>
      <c r="BX70" s="270"/>
      <c r="BY70" s="270"/>
      <c r="BZ70" s="270"/>
      <c r="CA70" s="270"/>
      <c r="CB70" s="270"/>
      <c r="CC70" s="270"/>
      <c r="CD70" s="270"/>
      <c r="CE70" s="270"/>
      <c r="CF70" s="270"/>
      <c r="CG70" s="270"/>
      <c r="CH70" s="270"/>
      <c r="CI70" s="270"/>
      <c r="CJ70" s="270"/>
      <c r="CK70" s="270"/>
      <c r="CL70" s="270"/>
      <c r="CM70" s="270"/>
      <c r="CN70" s="270"/>
      <c r="CO70" s="270"/>
      <c r="CP70" s="270"/>
      <c r="CQ70" s="270"/>
      <c r="CR70" s="270"/>
      <c r="CS70" s="270"/>
      <c r="CT70" s="270"/>
      <c r="CU70" s="270"/>
      <c r="CV70" s="270"/>
      <c r="CW70" s="270"/>
      <c r="CX70" s="270"/>
      <c r="CY70" s="270"/>
      <c r="CZ70" s="270"/>
      <c r="DA70" s="270"/>
      <c r="DB70" s="270"/>
      <c r="DC70" s="270"/>
      <c r="DD70" s="270"/>
      <c r="DE70" s="270"/>
      <c r="DF70" s="270"/>
      <c r="DG70" s="270"/>
      <c r="DH70" s="270"/>
      <c r="DI70" s="270"/>
      <c r="DJ70" s="270"/>
      <c r="DK70" s="270"/>
      <c r="DL70" s="270"/>
      <c r="DM70" s="270"/>
      <c r="DN70" s="270"/>
      <c r="DO70" s="270"/>
      <c r="DP70" s="270"/>
      <c r="DQ70" s="270"/>
      <c r="DR70" s="270"/>
      <c r="DS70" s="270"/>
      <c r="DT70" s="270"/>
      <c r="DU70" s="270"/>
      <c r="DV70" s="270"/>
      <c r="DW70" s="270"/>
      <c r="DX70" s="270"/>
    </row>
    <row r="71" spans="1:143" s="173" customFormat="1" ht="15.75" customHeight="1" thickBot="1" x14ac:dyDescent="0.25">
      <c r="A71" s="350" t="s">
        <v>202</v>
      </c>
      <c r="B71" s="351" t="s">
        <v>201</v>
      </c>
      <c r="C71" s="352" t="s">
        <v>187</v>
      </c>
      <c r="D71" s="353"/>
      <c r="E71" s="362"/>
      <c r="F71" s="363"/>
      <c r="G71" s="363"/>
      <c r="H71" s="363"/>
      <c r="I71" s="363"/>
      <c r="J71" s="363"/>
      <c r="K71" s="363"/>
      <c r="L71" s="363"/>
      <c r="M71" s="363"/>
      <c r="N71" s="364"/>
      <c r="O71" s="35">
        <v>0</v>
      </c>
      <c r="P71" s="36">
        <v>3</v>
      </c>
      <c r="Q71" s="36"/>
      <c r="R71" s="36" t="s">
        <v>17</v>
      </c>
      <c r="S71" s="37">
        <v>3</v>
      </c>
      <c r="T71" s="35">
        <v>0</v>
      </c>
      <c r="U71" s="36">
        <v>3</v>
      </c>
      <c r="V71" s="36"/>
      <c r="W71" s="36" t="s">
        <v>17</v>
      </c>
      <c r="X71" s="37">
        <v>3</v>
      </c>
      <c r="Y71" s="357" t="s">
        <v>167</v>
      </c>
      <c r="Z71" s="358" t="s">
        <v>55</v>
      </c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  <c r="AK71" s="270"/>
      <c r="AL71" s="270"/>
      <c r="AM71" s="270"/>
      <c r="AN71" s="270"/>
      <c r="AO71" s="270"/>
      <c r="AP71" s="270"/>
      <c r="AQ71" s="270"/>
      <c r="AR71" s="270"/>
      <c r="AS71" s="270"/>
      <c r="AT71" s="270"/>
      <c r="AU71" s="270"/>
      <c r="AV71" s="270"/>
      <c r="AW71" s="270"/>
      <c r="AX71" s="270"/>
      <c r="AY71" s="270"/>
      <c r="AZ71" s="270"/>
      <c r="BA71" s="270"/>
      <c r="BB71" s="270"/>
      <c r="BC71" s="270"/>
      <c r="BD71" s="270"/>
      <c r="BE71" s="270"/>
      <c r="BF71" s="270"/>
      <c r="BG71" s="270"/>
      <c r="BH71" s="270"/>
      <c r="BI71" s="270"/>
      <c r="BJ71" s="270"/>
      <c r="BK71" s="270"/>
      <c r="BL71" s="270"/>
      <c r="BM71" s="270"/>
      <c r="BN71" s="270"/>
      <c r="BO71" s="270"/>
      <c r="BP71" s="270"/>
      <c r="BQ71" s="270"/>
      <c r="BR71" s="270"/>
      <c r="BS71" s="270"/>
      <c r="BT71" s="270"/>
      <c r="BU71" s="270"/>
      <c r="BV71" s="270"/>
      <c r="BW71" s="270"/>
      <c r="BX71" s="270"/>
      <c r="BY71" s="270"/>
      <c r="BZ71" s="270"/>
      <c r="CA71" s="270"/>
      <c r="CB71" s="270"/>
      <c r="CC71" s="270"/>
      <c r="CD71" s="270"/>
      <c r="CE71" s="270"/>
      <c r="CF71" s="270"/>
      <c r="CG71" s="270"/>
      <c r="CH71" s="270"/>
      <c r="CI71" s="270"/>
      <c r="CJ71" s="270"/>
      <c r="CK71" s="270"/>
      <c r="CL71" s="270"/>
      <c r="CM71" s="270"/>
      <c r="CN71" s="270"/>
      <c r="CO71" s="270"/>
      <c r="CP71" s="270"/>
      <c r="CQ71" s="270"/>
      <c r="CR71" s="270"/>
      <c r="CS71" s="270"/>
      <c r="CT71" s="270"/>
      <c r="CU71" s="270"/>
      <c r="CV71" s="270"/>
      <c r="CW71" s="270"/>
      <c r="CX71" s="270"/>
      <c r="CY71" s="270"/>
      <c r="CZ71" s="270"/>
      <c r="DA71" s="270"/>
      <c r="DB71" s="270"/>
      <c r="DC71" s="270"/>
      <c r="DD71" s="270"/>
      <c r="DE71" s="270"/>
      <c r="DF71" s="270"/>
      <c r="DG71" s="270"/>
      <c r="DH71" s="270"/>
      <c r="DI71" s="270"/>
      <c r="DJ71" s="270"/>
      <c r="DK71" s="270"/>
      <c r="DL71" s="270"/>
      <c r="DM71" s="270"/>
      <c r="DN71" s="270"/>
      <c r="DO71" s="270"/>
      <c r="DP71" s="270"/>
      <c r="DQ71" s="270"/>
      <c r="DR71" s="270"/>
      <c r="DS71" s="270"/>
      <c r="DT71" s="270"/>
      <c r="DU71" s="270"/>
      <c r="DV71" s="270"/>
      <c r="DW71" s="270"/>
      <c r="DX71" s="270"/>
    </row>
    <row r="72" spans="1:143" s="14" customFormat="1" x14ac:dyDescent="0.2">
      <c r="A72" s="271"/>
      <c r="B72" s="271"/>
      <c r="C72" s="271"/>
      <c r="D72" s="272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  <c r="AF72" s="271"/>
      <c r="AG72" s="271"/>
      <c r="AH72" s="271"/>
      <c r="AI72" s="271"/>
      <c r="AJ72" s="271"/>
      <c r="AK72" s="271"/>
      <c r="AL72" s="271"/>
      <c r="AM72" s="271"/>
      <c r="AN72" s="273"/>
      <c r="AO72" s="274"/>
      <c r="AP72" s="275"/>
      <c r="AQ72" s="275"/>
      <c r="AR72" s="275"/>
      <c r="AS72" s="275"/>
      <c r="AT72" s="275"/>
      <c r="AU72" s="275"/>
      <c r="AV72" s="275"/>
      <c r="AW72" s="275"/>
      <c r="AX72" s="275"/>
      <c r="AY72" s="275"/>
      <c r="AZ72" s="275"/>
      <c r="BA72" s="275"/>
      <c r="BB72" s="275"/>
      <c r="BC72" s="275"/>
      <c r="BD72" s="275"/>
      <c r="BE72" s="275"/>
      <c r="BF72" s="275"/>
      <c r="BG72" s="275"/>
      <c r="BH72" s="275"/>
      <c r="BI72" s="275"/>
      <c r="BJ72" s="275"/>
      <c r="BK72" s="275"/>
      <c r="BL72" s="275"/>
      <c r="BM72" s="275"/>
      <c r="BN72" s="275"/>
      <c r="BO72" s="275"/>
      <c r="BP72" s="275"/>
      <c r="BQ72" s="275"/>
      <c r="BR72" s="275"/>
      <c r="BS72" s="275"/>
      <c r="BT72" s="275"/>
      <c r="BU72" s="275"/>
      <c r="BV72" s="275"/>
      <c r="BW72" s="275"/>
      <c r="BX72" s="275"/>
      <c r="BY72" s="275"/>
      <c r="BZ72" s="275"/>
      <c r="CA72" s="275"/>
      <c r="CB72" s="275"/>
      <c r="CC72" s="275"/>
      <c r="CD72" s="275"/>
      <c r="CE72" s="275"/>
      <c r="CF72" s="275"/>
      <c r="CG72" s="275"/>
      <c r="CH72" s="275"/>
      <c r="CI72" s="275"/>
      <c r="CJ72" s="275"/>
      <c r="CK72" s="275"/>
      <c r="CL72" s="275"/>
      <c r="CM72" s="275"/>
      <c r="CN72" s="275"/>
      <c r="CO72" s="275"/>
      <c r="CP72" s="275"/>
      <c r="CQ72" s="275"/>
      <c r="CR72" s="275"/>
      <c r="CS72" s="275"/>
      <c r="CT72" s="275"/>
      <c r="CU72" s="275"/>
      <c r="CV72" s="275"/>
      <c r="CW72" s="275"/>
      <c r="CX72" s="275"/>
      <c r="CY72" s="275"/>
      <c r="CZ72" s="275"/>
      <c r="DA72" s="275"/>
      <c r="DB72" s="275"/>
      <c r="DC72" s="275"/>
      <c r="DD72" s="275"/>
      <c r="DE72" s="275"/>
      <c r="DF72" s="275"/>
      <c r="DG72" s="275"/>
      <c r="DH72" s="275"/>
      <c r="DI72" s="275"/>
      <c r="DJ72" s="275"/>
      <c r="DK72" s="275"/>
      <c r="DL72" s="275"/>
      <c r="DM72" s="275"/>
      <c r="DN72" s="275"/>
      <c r="DO72" s="275"/>
      <c r="DP72" s="275"/>
      <c r="DQ72" s="275"/>
      <c r="DR72" s="275"/>
      <c r="DS72" s="275"/>
      <c r="DT72" s="275"/>
      <c r="DU72" s="275"/>
      <c r="DV72" s="275"/>
      <c r="DW72" s="275"/>
      <c r="DX72" s="275"/>
      <c r="DY72" s="275"/>
      <c r="DZ72" s="275"/>
      <c r="EA72" s="275"/>
      <c r="EB72" s="275"/>
      <c r="EC72" s="275"/>
      <c r="ED72" s="275"/>
      <c r="EE72" s="275"/>
      <c r="EF72" s="275"/>
      <c r="EG72" s="275"/>
      <c r="EH72" s="275"/>
      <c r="EI72" s="275"/>
      <c r="EJ72" s="275"/>
      <c r="EK72" s="275"/>
      <c r="EL72" s="275"/>
      <c r="EM72" s="275"/>
    </row>
    <row r="73" spans="1:143" s="14" customFormat="1" x14ac:dyDescent="0.2">
      <c r="A73" s="271"/>
      <c r="B73" s="271"/>
      <c r="C73" s="271"/>
      <c r="D73" s="272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  <c r="AF73" s="271"/>
      <c r="AG73" s="271"/>
      <c r="AH73" s="271"/>
      <c r="AI73" s="271"/>
      <c r="AJ73" s="271"/>
      <c r="AK73" s="271"/>
      <c r="AL73" s="271"/>
      <c r="AM73" s="271"/>
      <c r="AN73" s="273"/>
      <c r="AO73" s="274"/>
      <c r="AP73" s="275"/>
      <c r="AQ73" s="275"/>
      <c r="AR73" s="275"/>
      <c r="AS73" s="275"/>
      <c r="AT73" s="275"/>
      <c r="AU73" s="275"/>
      <c r="AV73" s="275"/>
      <c r="AW73" s="275"/>
      <c r="AX73" s="275"/>
      <c r="AY73" s="275"/>
      <c r="AZ73" s="275"/>
      <c r="BA73" s="275"/>
      <c r="BB73" s="275"/>
      <c r="BC73" s="275"/>
      <c r="BD73" s="275"/>
      <c r="BE73" s="275"/>
      <c r="BF73" s="275"/>
      <c r="BG73" s="275"/>
      <c r="BH73" s="275"/>
      <c r="BI73" s="275"/>
      <c r="BJ73" s="275"/>
      <c r="BK73" s="275"/>
      <c r="BL73" s="275"/>
      <c r="BM73" s="275"/>
      <c r="BN73" s="275"/>
      <c r="BO73" s="275"/>
      <c r="BP73" s="275"/>
      <c r="BQ73" s="275"/>
      <c r="BR73" s="275"/>
      <c r="BS73" s="275"/>
      <c r="BT73" s="275"/>
      <c r="BU73" s="275"/>
      <c r="BV73" s="275"/>
      <c r="BW73" s="275"/>
      <c r="BX73" s="275"/>
      <c r="BY73" s="275"/>
      <c r="BZ73" s="275"/>
      <c r="CA73" s="275"/>
      <c r="CB73" s="275"/>
      <c r="CC73" s="275"/>
      <c r="CD73" s="275"/>
      <c r="CE73" s="275"/>
      <c r="CF73" s="275"/>
      <c r="CG73" s="275"/>
      <c r="CH73" s="275"/>
      <c r="CI73" s="275"/>
      <c r="CJ73" s="275"/>
      <c r="CK73" s="275"/>
      <c r="CL73" s="275"/>
      <c r="CM73" s="275"/>
      <c r="CN73" s="275"/>
      <c r="CO73" s="275"/>
      <c r="CP73" s="275"/>
      <c r="CQ73" s="275"/>
      <c r="CR73" s="275"/>
      <c r="CS73" s="275"/>
      <c r="CT73" s="275"/>
      <c r="CU73" s="275"/>
      <c r="CV73" s="275"/>
      <c r="CW73" s="275"/>
      <c r="CX73" s="275"/>
      <c r="CY73" s="275"/>
      <c r="CZ73" s="275"/>
      <c r="DA73" s="275"/>
      <c r="DB73" s="275"/>
      <c r="DC73" s="275"/>
      <c r="DD73" s="275"/>
      <c r="DE73" s="275"/>
      <c r="DF73" s="275"/>
      <c r="DG73" s="275"/>
      <c r="DH73" s="275"/>
      <c r="DI73" s="275"/>
      <c r="DJ73" s="275"/>
      <c r="DK73" s="275"/>
      <c r="DL73" s="275"/>
      <c r="DM73" s="275"/>
      <c r="DN73" s="275"/>
      <c r="DO73" s="275"/>
      <c r="DP73" s="275"/>
      <c r="DQ73" s="275"/>
      <c r="DR73" s="275"/>
      <c r="DS73" s="275"/>
      <c r="DT73" s="275"/>
      <c r="DU73" s="275"/>
      <c r="DV73" s="275"/>
      <c r="DW73" s="275"/>
      <c r="DX73" s="275"/>
      <c r="DY73" s="275"/>
      <c r="DZ73" s="275"/>
      <c r="EA73" s="275"/>
      <c r="EB73" s="275"/>
      <c r="EC73" s="275"/>
      <c r="ED73" s="275"/>
      <c r="EE73" s="275"/>
      <c r="EF73" s="275"/>
      <c r="EG73" s="275"/>
      <c r="EH73" s="275"/>
      <c r="EI73" s="275"/>
      <c r="EJ73" s="275"/>
      <c r="EK73" s="275"/>
      <c r="EL73" s="275"/>
      <c r="EM73" s="275"/>
    </row>
    <row r="74" spans="1:143" s="14" customFormat="1" x14ac:dyDescent="0.2">
      <c r="A74" s="271"/>
      <c r="B74" s="271"/>
      <c r="C74" s="271"/>
      <c r="D74" s="272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1"/>
      <c r="AA74" s="271"/>
      <c r="AB74" s="271"/>
      <c r="AC74" s="271"/>
      <c r="AD74" s="271"/>
      <c r="AE74" s="271"/>
      <c r="AF74" s="271"/>
      <c r="AG74" s="271"/>
      <c r="AH74" s="271"/>
      <c r="AI74" s="271"/>
      <c r="AJ74" s="271"/>
      <c r="AK74" s="271"/>
      <c r="AL74" s="271"/>
      <c r="AM74" s="271"/>
      <c r="AN74" s="273"/>
      <c r="AO74" s="274"/>
      <c r="AP74" s="275"/>
      <c r="AQ74" s="275"/>
      <c r="AR74" s="275"/>
      <c r="AS74" s="275"/>
      <c r="AT74" s="275"/>
      <c r="AU74" s="275"/>
      <c r="AV74" s="275"/>
      <c r="AW74" s="275"/>
      <c r="AX74" s="275"/>
      <c r="AY74" s="275"/>
      <c r="AZ74" s="275"/>
      <c r="BA74" s="275"/>
      <c r="BB74" s="275"/>
      <c r="BC74" s="275"/>
      <c r="BD74" s="275"/>
      <c r="BE74" s="275"/>
      <c r="BF74" s="275"/>
      <c r="BG74" s="275"/>
      <c r="BH74" s="275"/>
      <c r="BI74" s="275"/>
      <c r="BJ74" s="275"/>
      <c r="BK74" s="275"/>
      <c r="BL74" s="275"/>
      <c r="BM74" s="275"/>
      <c r="BN74" s="275"/>
      <c r="BO74" s="275"/>
      <c r="BP74" s="275"/>
      <c r="BQ74" s="275"/>
      <c r="BR74" s="275"/>
      <c r="BS74" s="275"/>
      <c r="BT74" s="275"/>
      <c r="BU74" s="275"/>
      <c r="BV74" s="275"/>
      <c r="BW74" s="275"/>
      <c r="BX74" s="275"/>
      <c r="BY74" s="275"/>
      <c r="BZ74" s="275"/>
      <c r="CA74" s="275"/>
      <c r="CB74" s="275"/>
      <c r="CC74" s="275"/>
      <c r="CD74" s="275"/>
      <c r="CE74" s="275"/>
      <c r="CF74" s="275"/>
      <c r="CG74" s="275"/>
      <c r="CH74" s="275"/>
      <c r="CI74" s="275"/>
      <c r="CJ74" s="275"/>
      <c r="CK74" s="275"/>
      <c r="CL74" s="275"/>
      <c r="CM74" s="275"/>
      <c r="CN74" s="275"/>
      <c r="CO74" s="275"/>
      <c r="CP74" s="275"/>
      <c r="CQ74" s="275"/>
      <c r="CR74" s="275"/>
      <c r="CS74" s="275"/>
      <c r="CT74" s="275"/>
      <c r="CU74" s="275"/>
      <c r="CV74" s="275"/>
      <c r="CW74" s="275"/>
      <c r="CX74" s="275"/>
      <c r="CY74" s="275"/>
      <c r="CZ74" s="275"/>
      <c r="DA74" s="275"/>
      <c r="DB74" s="275"/>
      <c r="DC74" s="275"/>
      <c r="DD74" s="275"/>
      <c r="DE74" s="275"/>
      <c r="DF74" s="275"/>
      <c r="DG74" s="275"/>
      <c r="DH74" s="275"/>
      <c r="DI74" s="275"/>
      <c r="DJ74" s="275"/>
      <c r="DK74" s="275"/>
      <c r="DL74" s="275"/>
      <c r="DM74" s="275"/>
      <c r="DN74" s="275"/>
      <c r="DO74" s="275"/>
      <c r="DP74" s="275"/>
      <c r="DQ74" s="275"/>
      <c r="DR74" s="275"/>
      <c r="DS74" s="275"/>
      <c r="DT74" s="275"/>
      <c r="DU74" s="275"/>
      <c r="DV74" s="275"/>
      <c r="DW74" s="275"/>
      <c r="DX74" s="275"/>
      <c r="DY74" s="275"/>
      <c r="DZ74" s="275"/>
      <c r="EA74" s="275"/>
      <c r="EB74" s="275"/>
      <c r="EC74" s="275"/>
      <c r="ED74" s="275"/>
      <c r="EE74" s="275"/>
      <c r="EF74" s="275"/>
      <c r="EG74" s="275"/>
      <c r="EH74" s="275"/>
      <c r="EI74" s="275"/>
      <c r="EJ74" s="275"/>
      <c r="EK74" s="275"/>
      <c r="EL74" s="275"/>
      <c r="EM74" s="275"/>
    </row>
    <row r="75" spans="1:143" s="14" customFormat="1" ht="12.75" customHeight="1" x14ac:dyDescent="0.2">
      <c r="A75" s="277" t="s">
        <v>188</v>
      </c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I75" s="277"/>
      <c r="AJ75" s="277"/>
      <c r="AK75" s="277"/>
      <c r="AL75" s="277"/>
      <c r="AM75" s="277"/>
      <c r="AN75" s="277"/>
      <c r="AO75" s="277"/>
      <c r="AP75" s="275"/>
      <c r="AQ75" s="275"/>
      <c r="AR75" s="275"/>
      <c r="AS75" s="275"/>
      <c r="AT75" s="275"/>
      <c r="AU75" s="275"/>
      <c r="AV75" s="275"/>
      <c r="AW75" s="275"/>
      <c r="AX75" s="275"/>
      <c r="AY75" s="275"/>
      <c r="AZ75" s="275"/>
      <c r="BA75" s="275"/>
      <c r="BB75" s="275"/>
      <c r="BC75" s="275"/>
      <c r="BD75" s="275"/>
      <c r="BE75" s="275"/>
      <c r="BF75" s="275"/>
      <c r="BG75" s="275"/>
      <c r="BH75" s="275"/>
      <c r="BI75" s="275"/>
      <c r="BJ75" s="275"/>
      <c r="BK75" s="275"/>
      <c r="BL75" s="275"/>
      <c r="BM75" s="275"/>
      <c r="BN75" s="275"/>
      <c r="BO75" s="275"/>
      <c r="BP75" s="275"/>
      <c r="BQ75" s="275"/>
      <c r="BR75" s="275"/>
      <c r="BS75" s="275"/>
      <c r="BT75" s="275"/>
      <c r="BU75" s="275"/>
      <c r="BV75" s="275"/>
      <c r="BW75" s="275"/>
      <c r="BX75" s="275"/>
      <c r="BY75" s="275"/>
      <c r="BZ75" s="275"/>
      <c r="CA75" s="275"/>
      <c r="CB75" s="275"/>
      <c r="CC75" s="275"/>
      <c r="CD75" s="275"/>
      <c r="CE75" s="275"/>
      <c r="CF75" s="275"/>
      <c r="CG75" s="275"/>
      <c r="CH75" s="275"/>
      <c r="CI75" s="275"/>
      <c r="CJ75" s="275"/>
      <c r="CK75" s="275"/>
      <c r="CL75" s="275"/>
      <c r="CM75" s="275"/>
      <c r="CN75" s="275"/>
      <c r="CO75" s="275"/>
      <c r="CP75" s="275"/>
      <c r="CQ75" s="275"/>
      <c r="CR75" s="275"/>
      <c r="CS75" s="275"/>
      <c r="CT75" s="275"/>
      <c r="CU75" s="275"/>
      <c r="CV75" s="275"/>
      <c r="CW75" s="275"/>
      <c r="CX75" s="275"/>
      <c r="CY75" s="275"/>
      <c r="CZ75" s="275"/>
      <c r="DA75" s="275"/>
      <c r="DB75" s="275"/>
      <c r="DC75" s="275"/>
      <c r="DD75" s="275"/>
      <c r="DE75" s="275"/>
      <c r="DF75" s="275"/>
      <c r="DG75" s="275"/>
      <c r="DH75" s="275"/>
      <c r="DI75" s="275"/>
      <c r="DJ75" s="275"/>
      <c r="DK75" s="275"/>
      <c r="DL75" s="275"/>
      <c r="DM75" s="275"/>
      <c r="DN75" s="275"/>
      <c r="DO75" s="275"/>
      <c r="DP75" s="275"/>
      <c r="DQ75" s="275"/>
      <c r="DR75" s="275"/>
      <c r="DS75" s="275"/>
      <c r="DT75" s="275"/>
      <c r="DU75" s="275"/>
      <c r="DV75" s="275"/>
      <c r="DW75" s="275"/>
      <c r="DX75" s="275"/>
      <c r="DY75" s="275"/>
      <c r="DZ75" s="275"/>
      <c r="EA75" s="275"/>
      <c r="EB75" s="275"/>
      <c r="EC75" s="275"/>
      <c r="ED75" s="275"/>
      <c r="EE75" s="275"/>
      <c r="EF75" s="275"/>
      <c r="EG75" s="275"/>
      <c r="EH75" s="275"/>
      <c r="EI75" s="275"/>
      <c r="EJ75" s="275"/>
      <c r="EK75" s="275"/>
      <c r="EL75" s="275"/>
      <c r="EM75" s="275"/>
    </row>
    <row r="76" spans="1:143" s="14" customFormat="1" x14ac:dyDescent="0.2">
      <c r="A76" s="277"/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I76" s="277"/>
      <c r="AJ76" s="277"/>
      <c r="AK76" s="277"/>
      <c r="AL76" s="277"/>
      <c r="AM76" s="277"/>
      <c r="AN76" s="277"/>
      <c r="AO76" s="277"/>
      <c r="AP76" s="275"/>
      <c r="AQ76" s="275"/>
      <c r="AR76" s="275"/>
      <c r="AS76" s="275"/>
      <c r="AT76" s="275"/>
      <c r="AU76" s="275"/>
      <c r="AV76" s="275"/>
      <c r="AW76" s="275"/>
      <c r="AX76" s="275"/>
      <c r="AY76" s="275"/>
      <c r="AZ76" s="275"/>
      <c r="BA76" s="275"/>
      <c r="BB76" s="275"/>
      <c r="BC76" s="275"/>
      <c r="BD76" s="275"/>
      <c r="BE76" s="275"/>
      <c r="BF76" s="275"/>
      <c r="BG76" s="275"/>
      <c r="BH76" s="275"/>
      <c r="BI76" s="275"/>
      <c r="BJ76" s="275"/>
      <c r="BK76" s="275"/>
      <c r="BL76" s="275"/>
      <c r="BM76" s="275"/>
      <c r="BN76" s="275"/>
      <c r="BO76" s="275"/>
      <c r="BP76" s="275"/>
      <c r="BQ76" s="275"/>
      <c r="BR76" s="275"/>
      <c r="BS76" s="275"/>
      <c r="BT76" s="275"/>
      <c r="BU76" s="275"/>
      <c r="BV76" s="275"/>
      <c r="BW76" s="275"/>
      <c r="BX76" s="275"/>
      <c r="BY76" s="275"/>
      <c r="BZ76" s="275"/>
      <c r="CA76" s="275"/>
      <c r="CB76" s="275"/>
      <c r="CC76" s="275"/>
      <c r="CD76" s="275"/>
      <c r="CE76" s="275"/>
      <c r="CF76" s="275"/>
      <c r="CG76" s="275"/>
      <c r="CH76" s="275"/>
      <c r="CI76" s="275"/>
      <c r="CJ76" s="275"/>
      <c r="CK76" s="275"/>
      <c r="CL76" s="275"/>
      <c r="CM76" s="275"/>
      <c r="CN76" s="275"/>
      <c r="CO76" s="275"/>
      <c r="CP76" s="275"/>
      <c r="CQ76" s="275"/>
      <c r="CR76" s="275"/>
      <c r="CS76" s="275"/>
      <c r="CT76" s="275"/>
      <c r="CU76" s="275"/>
      <c r="CV76" s="275"/>
      <c r="CW76" s="275"/>
      <c r="CX76" s="275"/>
      <c r="CY76" s="275"/>
      <c r="CZ76" s="275"/>
      <c r="DA76" s="275"/>
      <c r="DB76" s="275"/>
      <c r="DC76" s="275"/>
      <c r="DD76" s="275"/>
      <c r="DE76" s="275"/>
      <c r="DF76" s="275"/>
      <c r="DG76" s="275"/>
      <c r="DH76" s="275"/>
      <c r="DI76" s="275"/>
      <c r="DJ76" s="275"/>
      <c r="DK76" s="275"/>
      <c r="DL76" s="275"/>
      <c r="DM76" s="275"/>
      <c r="DN76" s="275"/>
      <c r="DO76" s="275"/>
      <c r="DP76" s="275"/>
      <c r="DQ76" s="275"/>
      <c r="DR76" s="275"/>
      <c r="DS76" s="275"/>
      <c r="DT76" s="275"/>
      <c r="DU76" s="275"/>
      <c r="DV76" s="275"/>
      <c r="DW76" s="275"/>
      <c r="DX76" s="275"/>
      <c r="DY76" s="275"/>
      <c r="DZ76" s="275"/>
      <c r="EA76" s="275"/>
      <c r="EB76" s="275"/>
      <c r="EC76" s="275"/>
      <c r="ED76" s="275"/>
      <c r="EE76" s="275"/>
      <c r="EF76" s="275"/>
      <c r="EG76" s="275"/>
      <c r="EH76" s="275"/>
      <c r="EI76" s="275"/>
      <c r="EJ76" s="275"/>
      <c r="EK76" s="275"/>
      <c r="EL76" s="275"/>
      <c r="EM76" s="275"/>
    </row>
    <row r="80" spans="1:143" s="1" customFormat="1" x14ac:dyDescent="0.2">
      <c r="A80" s="5"/>
      <c r="B80" s="5"/>
      <c r="C80" s="5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87"/>
      <c r="Z80" s="245"/>
    </row>
    <row r="81" spans="1:26" s="1" customFormat="1" x14ac:dyDescent="0.2">
      <c r="A81" s="5"/>
      <c r="B81" s="5"/>
      <c r="C81" s="5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87"/>
      <c r="Z81" s="245"/>
    </row>
    <row r="82" spans="1:26" s="1" customFormat="1" x14ac:dyDescent="0.2">
      <c r="A82" s="5"/>
      <c r="B82" s="5"/>
      <c r="C82" s="5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87"/>
      <c r="Z82" s="245"/>
    </row>
    <row r="83" spans="1:26" s="2" customFormat="1" ht="12.75" customHeight="1" x14ac:dyDescent="0.2">
      <c r="A83" s="5"/>
      <c r="B83" s="5"/>
      <c r="C83" s="5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87"/>
      <c r="Z83" s="245"/>
    </row>
    <row r="84" spans="1:26" s="4" customFormat="1" x14ac:dyDescent="0.2">
      <c r="A84" s="5"/>
      <c r="B84" s="5"/>
      <c r="C84" s="5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87"/>
      <c r="Z84" s="245"/>
    </row>
    <row r="85" spans="1:26" s="4" customFormat="1" x14ac:dyDescent="0.2">
      <c r="A85" s="5"/>
      <c r="B85" s="5"/>
      <c r="C85" s="5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87"/>
      <c r="Z85" s="245"/>
    </row>
    <row r="86" spans="1:26" s="4" customFormat="1" x14ac:dyDescent="0.2">
      <c r="A86" s="5"/>
      <c r="B86" s="5"/>
      <c r="C86" s="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87"/>
      <c r="Z86" s="245"/>
    </row>
    <row r="87" spans="1:26" s="4" customFormat="1" x14ac:dyDescent="0.2">
      <c r="A87" s="5"/>
      <c r="B87" s="5"/>
      <c r="C87" s="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87"/>
      <c r="Z87" s="245"/>
    </row>
    <row r="88" spans="1:26" s="7" customFormat="1" x14ac:dyDescent="0.2">
      <c r="A88" s="5"/>
      <c r="B88" s="5"/>
      <c r="C88" s="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87"/>
      <c r="Z88" s="245"/>
    </row>
    <row r="89" spans="1:26" s="7" customFormat="1" x14ac:dyDescent="0.2">
      <c r="A89" s="5"/>
      <c r="B89" s="5"/>
      <c r="C89" s="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87"/>
      <c r="Z89" s="245"/>
    </row>
    <row r="90" spans="1:26" s="7" customFormat="1" x14ac:dyDescent="0.2">
      <c r="A90" s="5"/>
      <c r="B90" s="5"/>
      <c r="C90" s="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87"/>
      <c r="Z90" s="245"/>
    </row>
    <row r="91" spans="1:26" s="7" customFormat="1" x14ac:dyDescent="0.2">
      <c r="A91" s="5"/>
      <c r="B91" s="5"/>
      <c r="C91" s="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87"/>
      <c r="Z91" s="245"/>
    </row>
    <row r="92" spans="1:26" s="7" customFormat="1" x14ac:dyDescent="0.2">
      <c r="A92" s="5"/>
      <c r="B92" s="5"/>
      <c r="C92" s="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87"/>
      <c r="Z92" s="245"/>
    </row>
    <row r="93" spans="1:26" s="7" customFormat="1" x14ac:dyDescent="0.2">
      <c r="A93" s="5"/>
      <c r="B93" s="5"/>
      <c r="C93" s="5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87"/>
      <c r="Z93" s="245"/>
    </row>
    <row r="94" spans="1:26" s="7" customFormat="1" x14ac:dyDescent="0.2">
      <c r="A94" s="5"/>
      <c r="B94" s="5"/>
      <c r="C94" s="5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87"/>
      <c r="Z94" s="245"/>
    </row>
    <row r="95" spans="1:26" s="7" customFormat="1" x14ac:dyDescent="0.2">
      <c r="A95" s="5"/>
      <c r="B95" s="5"/>
      <c r="C95" s="5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87"/>
      <c r="Z95" s="245"/>
    </row>
    <row r="96" spans="1:26" s="7" customFormat="1" x14ac:dyDescent="0.2">
      <c r="A96" s="5"/>
      <c r="B96" s="5"/>
      <c r="C96" s="5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87"/>
      <c r="Z96" s="245"/>
    </row>
    <row r="97" spans="1:26" s="7" customFormat="1" x14ac:dyDescent="0.2">
      <c r="A97" s="5"/>
      <c r="B97" s="5"/>
      <c r="C97" s="5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87"/>
      <c r="Z97" s="245"/>
    </row>
    <row r="98" spans="1:26" s="4" customFormat="1" x14ac:dyDescent="0.2">
      <c r="A98" s="5"/>
      <c r="B98" s="5"/>
      <c r="C98" s="5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87"/>
      <c r="Z98" s="245"/>
    </row>
    <row r="99" spans="1:26" s="4" customFormat="1" x14ac:dyDescent="0.2">
      <c r="A99" s="5"/>
      <c r="B99" s="5"/>
      <c r="C99" s="5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87"/>
      <c r="Z99" s="245"/>
    </row>
    <row r="100" spans="1:26" s="4" customFormat="1" x14ac:dyDescent="0.2">
      <c r="A100" s="5"/>
      <c r="B100" s="5"/>
      <c r="C100" s="5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87"/>
      <c r="Z100" s="245"/>
    </row>
    <row r="101" spans="1:26" s="4" customFormat="1" x14ac:dyDescent="0.2">
      <c r="A101" s="5"/>
      <c r="B101" s="5"/>
      <c r="C101" s="5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87"/>
      <c r="Z101" s="245"/>
    </row>
    <row r="102" spans="1:26" s="4" customFormat="1" ht="24" customHeight="1" x14ac:dyDescent="0.2">
      <c r="A102" s="5"/>
      <c r="B102" s="5"/>
      <c r="C102" s="5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87"/>
      <c r="Z102" s="245"/>
    </row>
    <row r="103" spans="1:26" s="4" customFormat="1" x14ac:dyDescent="0.2">
      <c r="A103" s="5"/>
      <c r="B103" s="5"/>
      <c r="C103" s="5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87"/>
      <c r="Z103" s="245"/>
    </row>
    <row r="104" spans="1:26" s="4" customFormat="1" x14ac:dyDescent="0.2">
      <c r="A104" s="5"/>
      <c r="B104" s="5"/>
      <c r="C104" s="5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87"/>
      <c r="Z104" s="245"/>
    </row>
    <row r="105" spans="1:26" s="4" customFormat="1" x14ac:dyDescent="0.2">
      <c r="A105" s="5"/>
      <c r="B105" s="5"/>
      <c r="C105" s="5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87"/>
      <c r="Z105" s="245"/>
    </row>
    <row r="106" spans="1:26" s="8" customFormat="1" x14ac:dyDescent="0.2">
      <c r="A106" s="5"/>
      <c r="B106" s="5"/>
      <c r="C106" s="5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87"/>
      <c r="Z106" s="245"/>
    </row>
    <row r="107" spans="1:26" s="4" customFormat="1" x14ac:dyDescent="0.2">
      <c r="A107" s="5"/>
      <c r="B107" s="5"/>
      <c r="C107" s="5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87"/>
      <c r="Z107" s="245"/>
    </row>
    <row r="108" spans="1:26" s="4" customFormat="1" hidden="1" x14ac:dyDescent="0.2">
      <c r="A108" s="5"/>
      <c r="B108" s="5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87"/>
      <c r="Z108" s="245"/>
    </row>
    <row r="133" spans="1:26" s="7" customFormat="1" x14ac:dyDescent="0.2">
      <c r="A133" s="5"/>
      <c r="B133" s="5"/>
      <c r="C133" s="5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87"/>
      <c r="Z133" s="245"/>
    </row>
    <row r="134" spans="1:26" s="7" customFormat="1" x14ac:dyDescent="0.2">
      <c r="A134" s="5"/>
      <c r="B134" s="5"/>
      <c r="C134" s="5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87"/>
      <c r="Z134" s="245"/>
    </row>
    <row r="135" spans="1:26" s="7" customFormat="1" x14ac:dyDescent="0.2">
      <c r="A135" s="5"/>
      <c r="B135" s="5"/>
      <c r="C135" s="5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87"/>
      <c r="Z135" s="245"/>
    </row>
    <row r="136" spans="1:26" s="9" customFormat="1" x14ac:dyDescent="0.2">
      <c r="A136" s="5"/>
      <c r="B136" s="5"/>
      <c r="C136" s="5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87"/>
      <c r="Z136" s="245"/>
    </row>
    <row r="137" spans="1:26" s="9" customFormat="1" x14ac:dyDescent="0.2">
      <c r="A137" s="5"/>
      <c r="B137" s="5"/>
      <c r="C137" s="5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87"/>
      <c r="Z137" s="245"/>
    </row>
  </sheetData>
  <mergeCells count="33">
    <mergeCell ref="A55:Z55"/>
    <mergeCell ref="A2:Z2"/>
    <mergeCell ref="A3:Z3"/>
    <mergeCell ref="A10:A12"/>
    <mergeCell ref="A50:Z50"/>
    <mergeCell ref="A13:Z13"/>
    <mergeCell ref="A42:Z42"/>
    <mergeCell ref="A27:Z27"/>
    <mergeCell ref="A35:Z35"/>
    <mergeCell ref="A49:Z49"/>
    <mergeCell ref="A14:Z14"/>
    <mergeCell ref="A15:Z15"/>
    <mergeCell ref="A20:Z20"/>
    <mergeCell ref="A26:Z26"/>
    <mergeCell ref="A1:Z1"/>
    <mergeCell ref="B10:B12"/>
    <mergeCell ref="Z10:Z12"/>
    <mergeCell ref="D10:D12"/>
    <mergeCell ref="O10:S10"/>
    <mergeCell ref="E11:G11"/>
    <mergeCell ref="J11:L11"/>
    <mergeCell ref="O11:Q11"/>
    <mergeCell ref="T11:V11"/>
    <mergeCell ref="Y10:Y12"/>
    <mergeCell ref="E10:I10"/>
    <mergeCell ref="T10:X10"/>
    <mergeCell ref="J10:N10"/>
    <mergeCell ref="E69:N71"/>
    <mergeCell ref="A75:AO76"/>
    <mergeCell ref="A63:Z63"/>
    <mergeCell ref="A65:Z65"/>
    <mergeCell ref="A59:Z59"/>
    <mergeCell ref="A68:Z68"/>
  </mergeCells>
  <phoneticPr fontId="3" type="noConversion"/>
  <printOptions horizontalCentered="1"/>
  <pageMargins left="0.23622047244094491" right="0.23622047244094491" top="0.43307086614173229" bottom="0.35433070866141736" header="0.31496062992125984" footer="0.19685039370078741"/>
  <pageSetup paperSize="8" scale="65" fitToHeight="0" orientation="landscape" r:id="rId1"/>
  <headerFooter>
    <oddFooter>&amp;R&amp;N/&amp;P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6"/>
  <sheetViews>
    <sheetView workbookViewId="0">
      <selection activeCell="E32" sqref="E32"/>
    </sheetView>
  </sheetViews>
  <sheetFormatPr defaultRowHeight="12.75" x14ac:dyDescent="0.2"/>
  <cols>
    <col min="2" max="2" width="54.28515625" bestFit="1" customWidth="1"/>
    <col min="3" max="3" width="20.28515625" bestFit="1" customWidth="1"/>
  </cols>
  <sheetData>
    <row r="3" spans="1:3" x14ac:dyDescent="0.2">
      <c r="A3" t="s">
        <v>181</v>
      </c>
      <c r="B3" s="263" t="s">
        <v>178</v>
      </c>
      <c r="C3" t="s">
        <v>180</v>
      </c>
    </row>
    <row r="4" spans="1:3" x14ac:dyDescent="0.2">
      <c r="A4" t="s">
        <v>181</v>
      </c>
      <c r="B4" s="264">
        <v>0</v>
      </c>
      <c r="C4" s="266">
        <v>216</v>
      </c>
    </row>
    <row r="5" spans="1:3" x14ac:dyDescent="0.2">
      <c r="A5" t="s">
        <v>181</v>
      </c>
      <c r="B5" s="265">
        <v>0</v>
      </c>
      <c r="C5" s="266">
        <v>0</v>
      </c>
    </row>
    <row r="6" spans="1:3" x14ac:dyDescent="0.2">
      <c r="A6" t="s">
        <v>181</v>
      </c>
      <c r="B6" s="265" t="s">
        <v>30</v>
      </c>
      <c r="C6" s="266">
        <v>0</v>
      </c>
    </row>
    <row r="7" spans="1:3" x14ac:dyDescent="0.2">
      <c r="A7" t="s">
        <v>181</v>
      </c>
      <c r="B7" s="265" t="s">
        <v>29</v>
      </c>
      <c r="C7" s="266">
        <v>108</v>
      </c>
    </row>
    <row r="8" spans="1:3" x14ac:dyDescent="0.2">
      <c r="A8" t="s">
        <v>181</v>
      </c>
      <c r="B8" s="265" t="s">
        <v>23</v>
      </c>
      <c r="C8" s="266">
        <v>108</v>
      </c>
    </row>
    <row r="9" spans="1:3" x14ac:dyDescent="0.2">
      <c r="A9" t="s">
        <v>181</v>
      </c>
      <c r="B9" s="264" t="s">
        <v>89</v>
      </c>
      <c r="C9" s="266">
        <v>5</v>
      </c>
    </row>
    <row r="10" spans="1:3" x14ac:dyDescent="0.2">
      <c r="A10" t="s">
        <v>181</v>
      </c>
      <c r="B10" s="265" t="s">
        <v>88</v>
      </c>
      <c r="C10" s="266">
        <v>5</v>
      </c>
    </row>
    <row r="11" spans="1:3" x14ac:dyDescent="0.2">
      <c r="A11" t="s">
        <v>181</v>
      </c>
      <c r="B11" s="264" t="s">
        <v>78</v>
      </c>
      <c r="C11" s="266">
        <v>5</v>
      </c>
    </row>
    <row r="12" spans="1:3" x14ac:dyDescent="0.2">
      <c r="A12" t="s">
        <v>181</v>
      </c>
      <c r="B12" s="265" t="s">
        <v>39</v>
      </c>
      <c r="C12" s="266">
        <v>5</v>
      </c>
    </row>
    <row r="13" spans="1:3" x14ac:dyDescent="0.2">
      <c r="A13" t="s">
        <v>181</v>
      </c>
      <c r="B13" s="264" t="s">
        <v>55</v>
      </c>
      <c r="C13" s="266">
        <v>19</v>
      </c>
    </row>
    <row r="14" spans="1:3" x14ac:dyDescent="0.2">
      <c r="A14" t="s">
        <v>181</v>
      </c>
      <c r="B14" s="265" t="s">
        <v>58</v>
      </c>
      <c r="C14" s="266">
        <v>5</v>
      </c>
    </row>
    <row r="15" spans="1:3" x14ac:dyDescent="0.2">
      <c r="A15" t="s">
        <v>181</v>
      </c>
      <c r="B15" s="265" t="s">
        <v>128</v>
      </c>
      <c r="C15" s="266">
        <v>4</v>
      </c>
    </row>
    <row r="16" spans="1:3" x14ac:dyDescent="0.2">
      <c r="A16" t="s">
        <v>181</v>
      </c>
      <c r="B16" s="265" t="s">
        <v>43</v>
      </c>
      <c r="C16" s="266">
        <v>5</v>
      </c>
    </row>
    <row r="17" spans="1:3" x14ac:dyDescent="0.2">
      <c r="A17" t="s">
        <v>181</v>
      </c>
      <c r="B17" s="265" t="s">
        <v>47</v>
      </c>
      <c r="C17" s="266">
        <v>5</v>
      </c>
    </row>
    <row r="18" spans="1:3" x14ac:dyDescent="0.2">
      <c r="A18" t="s">
        <v>181</v>
      </c>
      <c r="B18" s="264" t="s">
        <v>59</v>
      </c>
      <c r="C18" s="266">
        <v>19</v>
      </c>
    </row>
    <row r="19" spans="1:3" x14ac:dyDescent="0.2">
      <c r="A19" t="s">
        <v>181</v>
      </c>
      <c r="B19" s="265" t="s">
        <v>45</v>
      </c>
      <c r="C19" s="266">
        <v>4</v>
      </c>
    </row>
    <row r="20" spans="1:3" x14ac:dyDescent="0.2">
      <c r="A20" t="s">
        <v>181</v>
      </c>
      <c r="B20" s="265" t="s">
        <v>129</v>
      </c>
      <c r="C20" s="266">
        <v>0</v>
      </c>
    </row>
    <row r="21" spans="1:3" x14ac:dyDescent="0.2">
      <c r="A21" t="s">
        <v>181</v>
      </c>
      <c r="B21" s="265" t="s">
        <v>18</v>
      </c>
      <c r="C21" s="266">
        <v>0</v>
      </c>
    </row>
    <row r="22" spans="1:3" x14ac:dyDescent="0.2">
      <c r="A22" t="s">
        <v>181</v>
      </c>
      <c r="B22" s="265" t="s">
        <v>19</v>
      </c>
      <c r="C22" s="266">
        <v>6</v>
      </c>
    </row>
    <row r="23" spans="1:3" x14ac:dyDescent="0.2">
      <c r="A23" t="s">
        <v>181</v>
      </c>
      <c r="B23" s="265" t="s">
        <v>81</v>
      </c>
      <c r="C23" s="266">
        <v>9</v>
      </c>
    </row>
    <row r="24" spans="1:3" x14ac:dyDescent="0.2">
      <c r="A24" t="s">
        <v>181</v>
      </c>
      <c r="B24" s="264" t="s">
        <v>28</v>
      </c>
      <c r="C24" s="266">
        <v>13</v>
      </c>
    </row>
    <row r="25" spans="1:3" x14ac:dyDescent="0.2">
      <c r="A25" t="s">
        <v>181</v>
      </c>
      <c r="B25" s="265" t="s">
        <v>65</v>
      </c>
      <c r="C25" s="266">
        <v>5</v>
      </c>
    </row>
    <row r="26" spans="1:3" x14ac:dyDescent="0.2">
      <c r="A26" t="s">
        <v>181</v>
      </c>
      <c r="B26" s="265" t="s">
        <v>61</v>
      </c>
      <c r="C26" s="266">
        <v>4</v>
      </c>
    </row>
    <row r="27" spans="1:3" x14ac:dyDescent="0.2">
      <c r="A27" t="s">
        <v>181</v>
      </c>
      <c r="B27" s="265" t="s">
        <v>62</v>
      </c>
      <c r="C27" s="266">
        <v>4</v>
      </c>
    </row>
    <row r="28" spans="1:3" x14ac:dyDescent="0.2">
      <c r="A28" t="s">
        <v>181</v>
      </c>
      <c r="B28" s="264" t="s">
        <v>57</v>
      </c>
      <c r="C28" s="266">
        <v>15</v>
      </c>
    </row>
    <row r="29" spans="1:3" x14ac:dyDescent="0.2">
      <c r="A29" t="s">
        <v>181</v>
      </c>
      <c r="B29" s="265" t="s">
        <v>48</v>
      </c>
      <c r="C29" s="266">
        <v>5</v>
      </c>
    </row>
    <row r="30" spans="1:3" x14ac:dyDescent="0.2">
      <c r="A30" t="s">
        <v>181</v>
      </c>
      <c r="B30" s="265" t="s">
        <v>49</v>
      </c>
      <c r="C30" s="266">
        <v>5</v>
      </c>
    </row>
    <row r="31" spans="1:3" x14ac:dyDescent="0.2">
      <c r="A31" t="s">
        <v>181</v>
      </c>
      <c r="B31" s="265" t="s">
        <v>74</v>
      </c>
      <c r="C31" s="266">
        <v>5</v>
      </c>
    </row>
    <row r="32" spans="1:3" x14ac:dyDescent="0.2">
      <c r="A32" t="s">
        <v>181</v>
      </c>
      <c r="B32" s="264" t="s">
        <v>79</v>
      </c>
      <c r="C32" s="266">
        <v>5</v>
      </c>
    </row>
    <row r="33" spans="1:3" x14ac:dyDescent="0.2">
      <c r="A33" t="s">
        <v>181</v>
      </c>
      <c r="B33" s="265" t="s">
        <v>67</v>
      </c>
      <c r="C33" s="266">
        <v>5</v>
      </c>
    </row>
    <row r="34" spans="1:3" x14ac:dyDescent="0.2">
      <c r="A34" t="s">
        <v>181</v>
      </c>
      <c r="B34" s="264" t="s">
        <v>16</v>
      </c>
      <c r="C34" s="266">
        <v>4</v>
      </c>
    </row>
    <row r="35" spans="1:3" x14ac:dyDescent="0.2">
      <c r="A35" t="s">
        <v>181</v>
      </c>
      <c r="B35" s="265" t="s">
        <v>53</v>
      </c>
      <c r="C35" s="266">
        <v>4</v>
      </c>
    </row>
    <row r="36" spans="1:3" x14ac:dyDescent="0.2">
      <c r="A36" t="s">
        <v>181</v>
      </c>
      <c r="B36" s="264" t="s">
        <v>44</v>
      </c>
      <c r="C36" s="266">
        <v>10</v>
      </c>
    </row>
    <row r="37" spans="1:3" x14ac:dyDescent="0.2">
      <c r="A37" t="s">
        <v>181</v>
      </c>
      <c r="B37" s="265" t="s">
        <v>51</v>
      </c>
      <c r="C37" s="266">
        <v>5</v>
      </c>
    </row>
    <row r="38" spans="1:3" x14ac:dyDescent="0.2">
      <c r="A38" t="s">
        <v>181</v>
      </c>
      <c r="B38" s="265" t="s">
        <v>64</v>
      </c>
      <c r="C38" s="266">
        <v>5</v>
      </c>
    </row>
    <row r="39" spans="1:3" x14ac:dyDescent="0.2">
      <c r="A39" t="s">
        <v>181</v>
      </c>
      <c r="B39" s="264" t="s">
        <v>60</v>
      </c>
      <c r="C39" s="266">
        <v>4</v>
      </c>
    </row>
    <row r="40" spans="1:3" x14ac:dyDescent="0.2">
      <c r="A40" t="s">
        <v>181</v>
      </c>
      <c r="B40" s="265" t="s">
        <v>75</v>
      </c>
      <c r="C40" s="266">
        <v>4</v>
      </c>
    </row>
    <row r="41" spans="1:3" x14ac:dyDescent="0.2">
      <c r="A41" t="s">
        <v>181</v>
      </c>
      <c r="B41" s="264" t="s">
        <v>13</v>
      </c>
      <c r="C41" s="266">
        <v>9</v>
      </c>
    </row>
    <row r="42" spans="1:3" x14ac:dyDescent="0.2">
      <c r="A42" t="s">
        <v>181</v>
      </c>
      <c r="B42" s="265" t="s">
        <v>123</v>
      </c>
      <c r="C42" s="266">
        <v>4</v>
      </c>
    </row>
    <row r="43" spans="1:3" x14ac:dyDescent="0.2">
      <c r="A43" t="s">
        <v>181</v>
      </c>
      <c r="B43" s="265" t="s">
        <v>37</v>
      </c>
      <c r="C43" s="266">
        <v>5</v>
      </c>
    </row>
    <row r="44" spans="1:3" x14ac:dyDescent="0.2">
      <c r="A44" t="s">
        <v>181</v>
      </c>
      <c r="B44" s="264" t="s">
        <v>87</v>
      </c>
      <c r="C44" s="266">
        <v>4</v>
      </c>
    </row>
    <row r="45" spans="1:3" x14ac:dyDescent="0.2">
      <c r="A45" t="s">
        <v>181</v>
      </c>
      <c r="B45" s="265" t="s">
        <v>86</v>
      </c>
      <c r="C45" s="266">
        <v>4</v>
      </c>
    </row>
    <row r="46" spans="1:3" x14ac:dyDescent="0.2">
      <c r="A46" t="s">
        <v>181</v>
      </c>
      <c r="B46" s="264" t="s">
        <v>56</v>
      </c>
      <c r="C46" s="266">
        <v>5</v>
      </c>
    </row>
    <row r="47" spans="1:3" x14ac:dyDescent="0.2">
      <c r="A47" t="s">
        <v>181</v>
      </c>
      <c r="B47" s="265" t="s">
        <v>52</v>
      </c>
      <c r="C47" s="266">
        <v>5</v>
      </c>
    </row>
    <row r="48" spans="1:3" x14ac:dyDescent="0.2">
      <c r="A48" t="s">
        <v>181</v>
      </c>
      <c r="B48" s="264" t="s">
        <v>77</v>
      </c>
      <c r="C48" s="266">
        <v>4</v>
      </c>
    </row>
    <row r="49" spans="1:3" x14ac:dyDescent="0.2">
      <c r="A49" t="s">
        <v>181</v>
      </c>
      <c r="B49" s="265" t="s">
        <v>73</v>
      </c>
      <c r="C49" s="266">
        <v>4</v>
      </c>
    </row>
    <row r="50" spans="1:3" x14ac:dyDescent="0.2">
      <c r="A50" t="s">
        <v>181</v>
      </c>
      <c r="B50" s="264" t="s">
        <v>14</v>
      </c>
      <c r="C50" s="266">
        <v>4</v>
      </c>
    </row>
    <row r="51" spans="1:3" x14ac:dyDescent="0.2">
      <c r="A51" t="s">
        <v>181</v>
      </c>
      <c r="B51" s="265" t="s">
        <v>72</v>
      </c>
      <c r="C51" s="266">
        <v>4</v>
      </c>
    </row>
    <row r="52" spans="1:3" x14ac:dyDescent="0.2">
      <c r="A52" t="s">
        <v>181</v>
      </c>
      <c r="B52" s="264" t="s">
        <v>76</v>
      </c>
      <c r="C52" s="266">
        <v>4</v>
      </c>
    </row>
    <row r="53" spans="1:3" x14ac:dyDescent="0.2">
      <c r="A53" t="s">
        <v>181</v>
      </c>
      <c r="B53" s="265" t="s">
        <v>71</v>
      </c>
      <c r="C53" s="266">
        <v>4</v>
      </c>
    </row>
    <row r="54" spans="1:3" x14ac:dyDescent="0.2">
      <c r="A54" t="s">
        <v>181</v>
      </c>
      <c r="B54" s="264" t="s">
        <v>85</v>
      </c>
      <c r="C54" s="266">
        <v>4</v>
      </c>
    </row>
    <row r="55" spans="1:3" x14ac:dyDescent="0.2">
      <c r="A55" t="s">
        <v>181</v>
      </c>
      <c r="B55" s="265" t="s">
        <v>83</v>
      </c>
      <c r="C55" s="266">
        <v>4</v>
      </c>
    </row>
    <row r="56" spans="1:3" x14ac:dyDescent="0.2">
      <c r="A56" t="s">
        <v>181</v>
      </c>
      <c r="B56" s="264" t="s">
        <v>179</v>
      </c>
      <c r="C56" s="266">
        <v>349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39" sqref="C39"/>
    </sheetView>
  </sheetViews>
  <sheetFormatPr defaultRowHeight="12.75" x14ac:dyDescent="0.2"/>
  <cols>
    <col min="1" max="1" width="11.42578125" bestFit="1" customWidth="1"/>
    <col min="2" max="3" width="52.42578125" bestFit="1" customWidth="1"/>
    <col min="4" max="4" width="51.7109375" bestFit="1" customWidth="1"/>
    <col min="5" max="5" width="9" bestFit="1" customWidth="1"/>
    <col min="6" max="6" width="15.85546875" bestFit="1" customWidth="1"/>
    <col min="7" max="7" width="14.7109375" bestFit="1" customWidth="1"/>
    <col min="8" max="8" width="14.42578125" bestFit="1" customWidth="1"/>
    <col min="9" max="9" width="27" bestFit="1" customWidth="1"/>
    <col min="10" max="10" width="37.28515625" bestFit="1" customWidth="1"/>
  </cols>
  <sheetData>
    <row r="1" spans="1:10" x14ac:dyDescent="0.2">
      <c r="A1" t="s">
        <v>168</v>
      </c>
      <c r="B1" t="s">
        <v>169</v>
      </c>
      <c r="C1" t="s">
        <v>170</v>
      </c>
      <c r="D1" t="s">
        <v>171</v>
      </c>
      <c r="E1" t="s">
        <v>172</v>
      </c>
      <c r="F1" t="s">
        <v>173</v>
      </c>
      <c r="G1" t="s">
        <v>174</v>
      </c>
      <c r="H1" t="s">
        <v>175</v>
      </c>
      <c r="I1" t="s">
        <v>176</v>
      </c>
      <c r="J1" t="s">
        <v>177</v>
      </c>
    </row>
    <row r="2" spans="1:10" x14ac:dyDescent="0.2">
      <c r="A2" t="s">
        <v>181</v>
      </c>
      <c r="B2" t="str">
        <f>'3MNRG19'!A15</f>
        <v>Kvantitatív elemzések almodul</v>
      </c>
      <c r="C2" t="str">
        <f>'3MNRG19'!A20</f>
        <v>Társadalom- és gazdaságtudományi almodul</v>
      </c>
      <c r="D2">
        <f>'3MNRG19'!B20</f>
        <v>0</v>
      </c>
      <c r="E2">
        <f>IF(COUNT('3MNRG19'!I20)=1,1,IF(COUNT('3MNRG19'!N20)=1,2,IF(COUNT('3MNRG19'!S20)=1,3,4)))</f>
        <v>4</v>
      </c>
      <c r="F2">
        <f>'3MNRG19'!E20+'3MNRG19'!J20+'3MNRG19'!O20+'3MNRG19'!T20</f>
        <v>0</v>
      </c>
      <c r="G2">
        <f>'3MNRG19'!F20+'3MNRG19'!K20+'3MNRG19'!P20+'3MNRG19'!U20</f>
        <v>0</v>
      </c>
      <c r="H2">
        <f>'3MNRG19'!I20+'3MNRG19'!N20+'3MNRG19'!S20+'3MNRG19'!X20</f>
        <v>0</v>
      </c>
      <c r="I2">
        <f>'3MNRG19'!Z20</f>
        <v>0</v>
      </c>
      <c r="J2">
        <f>'3MNRG19'!Y20</f>
        <v>0</v>
      </c>
    </row>
    <row r="3" spans="1:10" x14ac:dyDescent="0.2">
      <c r="A3" t="s">
        <v>181</v>
      </c>
      <c r="B3" t="str">
        <f>B2</f>
        <v>Kvantitatív elemzések almodul</v>
      </c>
      <c r="C3" t="str">
        <f>'3MNRG19'!A21</f>
        <v>3MPKT1KPG00017</v>
      </c>
      <c r="D3" t="str">
        <f>'3MNRG19'!B21</f>
        <v>Közösségi és pénzügyi gazdaságtan</v>
      </c>
      <c r="E3">
        <f>IF(COUNT('3MNRG19'!I21)=1,1,IF(COUNT('3MNRG19'!N21)=1,2,IF(COUNT('3MNRG19'!S21)=1,3,4)))</f>
        <v>1</v>
      </c>
      <c r="F3">
        <f>'3MNRG19'!E21+'3MNRG19'!J21+'3MNRG19'!O21+'3MNRG19'!T21</f>
        <v>2</v>
      </c>
      <c r="G3">
        <f>'3MNRG19'!F21+'3MNRG19'!K21+'3MNRG19'!P21+'3MNRG19'!U21</f>
        <v>2</v>
      </c>
      <c r="H3">
        <f>'3MNRG19'!I21+'3MNRG19'!N21+'3MNRG19'!S21+'3MNRG19'!X21</f>
        <v>5</v>
      </c>
      <c r="I3" t="str">
        <f>'3MNRG19'!Z21</f>
        <v>Parádi-Dolgos Anett</v>
      </c>
      <c r="J3" t="str">
        <f>'3MNRG19'!Y21</f>
        <v>Pénzügy és Számvitel Intézet</v>
      </c>
    </row>
    <row r="4" spans="1:10" x14ac:dyDescent="0.2">
      <c r="A4" t="s">
        <v>181</v>
      </c>
      <c r="B4" t="str">
        <f t="shared" ref="B4:B6" si="0">B3</f>
        <v>Kvantitatív elemzések almodul</v>
      </c>
      <c r="C4" t="str">
        <f>'3MNRG19'!A22</f>
        <v>3MAMT1VEG00017</v>
      </c>
      <c r="D4" t="str">
        <f>'3MNRG19'!B22</f>
        <v>Vezetői gazdaságtan</v>
      </c>
      <c r="E4">
        <f>IF(COUNT('3MNRG19'!I22)=1,1,IF(COUNT('3MNRG19'!N22)=1,2,IF(COUNT('3MNRG19'!S22)=1,3,4)))</f>
        <v>2</v>
      </c>
      <c r="F4">
        <f>'3MNRG19'!E22+'3MNRG19'!J22+'3MNRG19'!O22+'3MNRG19'!T22</f>
        <v>4</v>
      </c>
      <c r="G4">
        <f>'3MNRG19'!F22+'3MNRG19'!K22+'3MNRG19'!P22+'3MNRG19'!U22</f>
        <v>0</v>
      </c>
      <c r="H4">
        <f>'3MNRG19'!I22+'3MNRG19'!N22+'3MNRG19'!S22+'3MNRG19'!X22</f>
        <v>5</v>
      </c>
      <c r="I4" t="str">
        <f>'3MNRG19'!Z22</f>
        <v>Csima Ferenc</v>
      </c>
      <c r="J4" t="str">
        <f>'3MNRG19'!Y22</f>
        <v>Marketing és Menedzsment Intézet</v>
      </c>
    </row>
    <row r="5" spans="1:10" x14ac:dyDescent="0.2">
      <c r="A5" t="s">
        <v>181</v>
      </c>
      <c r="B5" t="str">
        <f t="shared" si="0"/>
        <v>Kvantitatív elemzések almodul</v>
      </c>
      <c r="C5" t="str">
        <f>'3MNRG19'!A23</f>
        <v>3MSZJ1GPJ00017</v>
      </c>
      <c r="D5" t="str">
        <f>'3MNRG19'!B23</f>
        <v>Haladó gazdasági és pénzügyi jog</v>
      </c>
      <c r="E5">
        <f>IF(COUNT('3MNRG19'!I23)=1,1,IF(COUNT('3MNRG19'!N23)=1,2,IF(COUNT('3MNRG19'!S23)=1,3,4)))</f>
        <v>2</v>
      </c>
      <c r="F5">
        <f>'3MNRG19'!E23+'3MNRG19'!J23+'3MNRG19'!O23+'3MNRG19'!T23</f>
        <v>4</v>
      </c>
      <c r="G5">
        <f>'3MNRG19'!F23+'3MNRG19'!K23+'3MNRG19'!P23+'3MNRG19'!U23</f>
        <v>0</v>
      </c>
      <c r="H5">
        <f>'3MNRG19'!I23+'3MNRG19'!N23+'3MNRG19'!S23+'3MNRG19'!X23</f>
        <v>5</v>
      </c>
      <c r="I5" t="str">
        <f>'3MNRG19'!Z23</f>
        <v>Moizs Attila</v>
      </c>
      <c r="J5" t="str">
        <f>'3MNRG19'!Y23</f>
        <v>Pénzügy és Számvitel Intézet</v>
      </c>
    </row>
    <row r="6" spans="1:10" x14ac:dyDescent="0.2">
      <c r="A6" t="s">
        <v>181</v>
      </c>
      <c r="B6" t="str">
        <f t="shared" si="0"/>
        <v>Kvantitatív elemzések almodul</v>
      </c>
      <c r="C6" t="str">
        <f>'3MNRG19'!A24</f>
        <v>3MTTU1GAT00017</v>
      </c>
      <c r="D6" t="str">
        <f>'3MNRG19'!B24</f>
        <v>Gazdaság- és településszociológia</v>
      </c>
      <c r="E6">
        <f>IF(COUNT('3MNRG19'!I24)=1,1,IF(COUNT('3MNRG19'!N24)=1,2,IF(COUNT('3MNRG19'!S24)=1,3,4)))</f>
        <v>1</v>
      </c>
      <c r="F6">
        <f>'3MNRG19'!E24+'3MNRG19'!J24+'3MNRG19'!O24+'3MNRG19'!T24</f>
        <v>4</v>
      </c>
      <c r="G6">
        <f>'3MNRG19'!F24+'3MNRG19'!K24+'3MNRG19'!P24+'3MNRG19'!U24</f>
        <v>0</v>
      </c>
      <c r="H6">
        <f>'3MNRG19'!I24+'3MNRG19'!N24+'3MNRG19'!S24+'3MNRG19'!X24</f>
        <v>4</v>
      </c>
      <c r="I6" t="str">
        <f>'3MNRG19'!Z24</f>
        <v>Molnár Gábor</v>
      </c>
      <c r="J6" t="str">
        <f>'3MNRG19'!Y24</f>
        <v>Társadalomtudományi</v>
      </c>
    </row>
    <row r="7" spans="1:10" x14ac:dyDescent="0.2">
      <c r="A7" t="s">
        <v>181</v>
      </c>
      <c r="B7" t="str">
        <f>'3MNRG19'!A26</f>
        <v>Regionális és környezeti gazdaságtani szakmai ismeretek</v>
      </c>
      <c r="C7" t="str">
        <f>'3MNRG19'!A26</f>
        <v>Regionális és környezeti gazdaságtani szakmai ismeretek</v>
      </c>
      <c r="D7">
        <f>'3MNRG19'!B26</f>
        <v>0</v>
      </c>
      <c r="E7">
        <f>IF(COUNT('3MNRG19'!I26)=1,1,IF(COUNT('3MNRG19'!N26)=1,2,IF(COUNT('3MNRG19'!S26)=1,3,4)))</f>
        <v>4</v>
      </c>
      <c r="F7">
        <f>'3MNRG19'!E26+'3MNRG19'!J26+'3MNRG19'!O26+'3MNRG19'!T26</f>
        <v>0</v>
      </c>
      <c r="G7">
        <f>'3MNRG19'!F26+'3MNRG19'!K26+'3MNRG19'!P26+'3MNRG19'!U26</f>
        <v>0</v>
      </c>
      <c r="H7">
        <f>'3MNRG19'!I26+'3MNRG19'!N26+'3MNRG19'!S26+'3MNRG19'!X26</f>
        <v>0</v>
      </c>
      <c r="I7">
        <f>'3MNRG19'!Z26</f>
        <v>0</v>
      </c>
      <c r="J7">
        <f>'3MNRG19'!Y26</f>
        <v>0</v>
      </c>
    </row>
    <row r="8" spans="1:10" x14ac:dyDescent="0.2">
      <c r="A8" t="s">
        <v>181</v>
      </c>
      <c r="B8" t="str">
        <f>'3MNRG19'!A27</f>
        <v>Regionális almodul</v>
      </c>
      <c r="C8" t="str">
        <f>'3MNRG19'!A27</f>
        <v>Regionális almodul</v>
      </c>
      <c r="D8">
        <f>'3MNRG19'!B27</f>
        <v>0</v>
      </c>
      <c r="E8">
        <f>IF(COUNT('3MNRG19'!I27)=1,1,IF(COUNT('3MNRG19'!N27)=1,2,IF(COUNT('3MNRG19'!S27)=1,3,4)))</f>
        <v>4</v>
      </c>
      <c r="F8">
        <f>'3MNRG19'!E27+'3MNRG19'!J27+'3MNRG19'!O27+'3MNRG19'!T27</f>
        <v>0</v>
      </c>
      <c r="G8">
        <f>'3MNRG19'!F27+'3MNRG19'!K27+'3MNRG19'!P27+'3MNRG19'!U27</f>
        <v>0</v>
      </c>
      <c r="H8">
        <f>'3MNRG19'!I27+'3MNRG19'!N27+'3MNRG19'!S27+'3MNRG19'!X27</f>
        <v>0</v>
      </c>
      <c r="I8">
        <f>'3MNRG19'!Z27</f>
        <v>0</v>
      </c>
      <c r="J8">
        <f>'3MNRG19'!Y27</f>
        <v>0</v>
      </c>
    </row>
    <row r="9" spans="1:10" x14ac:dyDescent="0.2">
      <c r="A9" t="s">
        <v>181</v>
      </c>
      <c r="B9" t="str">
        <f>B8</f>
        <v>Regionális almodul</v>
      </c>
      <c r="C9" t="str">
        <f>'3MNRG19'!A28</f>
        <v>3MRTS1RIG00017</v>
      </c>
      <c r="D9" t="str">
        <f>'3MNRG19'!B28</f>
        <v>Regionális innováció gazdaságtana és menedzsmentje</v>
      </c>
      <c r="E9">
        <f>IF(COUNT('3MNRG19'!I28)=1,1,IF(COUNT('3MNRG19'!N28)=1,2,IF(COUNT('3MNRG19'!S28)=1,3,4)))</f>
        <v>4</v>
      </c>
      <c r="F9">
        <f>'3MNRG19'!E28+'3MNRG19'!J28+'3MNRG19'!O28+'3MNRG19'!T28</f>
        <v>4</v>
      </c>
      <c r="G9">
        <f>'3MNRG19'!F28+'3MNRG19'!K28+'3MNRG19'!P28+'3MNRG19'!U28</f>
        <v>0</v>
      </c>
      <c r="H9">
        <f>'3MNRG19'!I28+'3MNRG19'!N28+'3MNRG19'!S28+'3MNRG19'!X28</f>
        <v>5</v>
      </c>
      <c r="I9" t="str">
        <f>'3MNRG19'!Z28</f>
        <v>Gál Zoltán</v>
      </c>
      <c r="J9" t="str">
        <f>'3MNRG19'!Y28</f>
        <v>Regionális- és Agrárgazdaságtani Intézet</v>
      </c>
    </row>
    <row r="10" spans="1:10" x14ac:dyDescent="0.2">
      <c r="A10" t="s">
        <v>181</v>
      </c>
      <c r="B10" t="str">
        <f t="shared" ref="B10:B21" si="1">B9</f>
        <v>Regionális almodul</v>
      </c>
      <c r="C10" t="str">
        <f>'3MNRG19'!A29</f>
        <v>3MRTS1RVG00017</v>
      </c>
      <c r="D10" t="str">
        <f>'3MNRG19'!B29</f>
        <v>Regionális- és városgazdaságtan</v>
      </c>
      <c r="E10">
        <f>IF(COUNT('3MNRG19'!I29)=1,1,IF(COUNT('3MNRG19'!N29)=1,2,IF(COUNT('3MNRG19'!S29)=1,3,4)))</f>
        <v>1</v>
      </c>
      <c r="F10">
        <f>'3MNRG19'!E29+'3MNRG19'!J29+'3MNRG19'!O29+'3MNRG19'!T29</f>
        <v>4</v>
      </c>
      <c r="G10">
        <f>'3MNRG19'!F29+'3MNRG19'!K29+'3MNRG19'!P29+'3MNRG19'!U29</f>
        <v>0</v>
      </c>
      <c r="H10">
        <f>'3MNRG19'!I29+'3MNRG19'!N29+'3MNRG19'!S29+'3MNRG19'!X29</f>
        <v>5</v>
      </c>
      <c r="I10" t="str">
        <f>'3MNRG19'!Z29</f>
        <v>Gál Zoltán</v>
      </c>
      <c r="J10" t="str">
        <f>'3MNRG19'!Y29</f>
        <v>Regionális- és Agrárgazdaságtani Intézet</v>
      </c>
    </row>
    <row r="11" spans="1:10" x14ac:dyDescent="0.2">
      <c r="A11" t="s">
        <v>181</v>
      </c>
      <c r="B11" t="str">
        <f t="shared" si="1"/>
        <v>Regionális almodul</v>
      </c>
      <c r="C11" t="str">
        <f>'3MNRG19'!A30</f>
        <v>3MRTS1EUR00017</v>
      </c>
      <c r="D11" t="str">
        <f>'3MNRG19'!B30</f>
        <v>EU Regionális politikája  és vidékfejlesztés</v>
      </c>
      <c r="E11">
        <f>IF(COUNT('3MNRG19'!I30)=1,1,IF(COUNT('3MNRG19'!N30)=1,2,IF(COUNT('3MNRG19'!S30)=1,3,4)))</f>
        <v>1</v>
      </c>
      <c r="F11">
        <f>'3MNRG19'!E30+'3MNRG19'!J30+'3MNRG19'!O30+'3MNRG19'!T30</f>
        <v>4</v>
      </c>
      <c r="G11">
        <f>'3MNRG19'!F30+'3MNRG19'!K30+'3MNRG19'!P30+'3MNRG19'!U30</f>
        <v>0</v>
      </c>
      <c r="H11">
        <f>'3MNRG19'!I30+'3MNRG19'!N30+'3MNRG19'!S30+'3MNRG19'!X30</f>
        <v>5</v>
      </c>
      <c r="I11" t="str">
        <f>'3MNRG19'!Z30</f>
        <v>Szabó Kinga</v>
      </c>
      <c r="J11" t="str">
        <f>'3MNRG19'!Y30</f>
        <v>Regionális- és Agrárgazdaságtani Intézet</v>
      </c>
    </row>
    <row r="12" spans="1:10" x14ac:dyDescent="0.2">
      <c r="A12" t="s">
        <v>181</v>
      </c>
      <c r="B12" t="str">
        <f t="shared" si="1"/>
        <v>Regionális almodul</v>
      </c>
      <c r="C12" t="str">
        <f>'3MNRG19'!A31</f>
        <v>3MRTS1KTT00017</v>
      </c>
      <c r="D12" t="str">
        <f>'3MNRG19'!B31</f>
        <v>Komplex területi tervezés</v>
      </c>
      <c r="E12">
        <f>IF(COUNT('3MNRG19'!I31)=1,1,IF(COUNT('3MNRG19'!N31)=1,2,IF(COUNT('3MNRG19'!S31)=1,3,4)))</f>
        <v>4</v>
      </c>
      <c r="F12">
        <f>'3MNRG19'!E31+'3MNRG19'!J31+'3MNRG19'!O31+'3MNRG19'!T31</f>
        <v>4</v>
      </c>
      <c r="G12">
        <f>'3MNRG19'!F31+'3MNRG19'!K31+'3MNRG19'!P31+'3MNRG19'!U31</f>
        <v>0</v>
      </c>
      <c r="H12">
        <f>'3MNRG19'!I31+'3MNRG19'!N31+'3MNRG19'!S31+'3MNRG19'!X31</f>
        <v>5</v>
      </c>
      <c r="I12" t="str">
        <f>'3MNRG19'!Z31</f>
        <v>Mezei Cecília</v>
      </c>
      <c r="J12" t="str">
        <f>'3MNRG19'!Y31</f>
        <v>Regionális- és Agrárgazdaságtani Intézet</v>
      </c>
    </row>
    <row r="13" spans="1:10" x14ac:dyDescent="0.2">
      <c r="A13" t="s">
        <v>181</v>
      </c>
      <c r="B13" t="str">
        <f t="shared" si="1"/>
        <v>Regionális almodul</v>
      </c>
      <c r="C13" t="str">
        <f>'3MNRG19'!A32</f>
        <v>3MRTS1TFM00017</v>
      </c>
      <c r="D13" t="str">
        <f>'3MNRG19'!B32</f>
        <v>Településfejlesztés és menedzsment</v>
      </c>
      <c r="E13">
        <f>IF(COUNT('3MNRG19'!I32)=1,1,IF(COUNT('3MNRG19'!N32)=1,2,IF(COUNT('3MNRG19'!S32)=1,3,4)))</f>
        <v>3</v>
      </c>
      <c r="F13">
        <f>'3MNRG19'!E32+'3MNRG19'!J32+'3MNRG19'!O32+'3MNRG19'!T32</f>
        <v>4</v>
      </c>
      <c r="G13">
        <f>'3MNRG19'!F32+'3MNRG19'!K32+'3MNRG19'!P32+'3MNRG19'!U32</f>
        <v>0</v>
      </c>
      <c r="H13">
        <f>'3MNRG19'!I32+'3MNRG19'!N32+'3MNRG19'!S32+'3MNRG19'!X32</f>
        <v>5</v>
      </c>
      <c r="I13" t="str">
        <f>'3MNRG19'!Z32</f>
        <v>Mezei Cecília</v>
      </c>
      <c r="J13" t="str">
        <f>'3MNRG19'!Y32</f>
        <v>Regionális- és Agrárgazdaságtani Intézet</v>
      </c>
    </row>
    <row r="14" spans="1:10" x14ac:dyDescent="0.2">
      <c r="A14" t="s">
        <v>181</v>
      </c>
      <c r="B14" t="str">
        <f t="shared" si="1"/>
        <v>Regionális almodul</v>
      </c>
      <c r="C14" t="str">
        <f>'3MNRG19'!A33</f>
        <v>3MRTS1HGV00017</v>
      </c>
      <c r="D14" t="str">
        <f>'3MNRG19'!B33</f>
        <v>Helyi gazdaság- és vállalkozásfejlesztés</v>
      </c>
      <c r="E14">
        <f>IF(COUNT('3MNRG19'!I33)=1,1,IF(COUNT('3MNRG19'!N33)=1,2,IF(COUNT('3MNRG19'!S33)=1,3,4)))</f>
        <v>1</v>
      </c>
      <c r="F14">
        <f>'3MNRG19'!E33+'3MNRG19'!J33+'3MNRG19'!O33+'3MNRG19'!T33</f>
        <v>4</v>
      </c>
      <c r="G14">
        <f>'3MNRG19'!F33+'3MNRG19'!K33+'3MNRG19'!P33+'3MNRG19'!U33</f>
        <v>0</v>
      </c>
      <c r="H14">
        <f>'3MNRG19'!I33+'3MNRG19'!N33+'3MNRG19'!S33+'3MNRG19'!X33</f>
        <v>5</v>
      </c>
      <c r="I14" t="str">
        <f>'3MNRG19'!Z33</f>
        <v>Mezei Cecília</v>
      </c>
      <c r="J14" t="str">
        <f>'3MNRG19'!Y33</f>
        <v>Regionális- és Agrárgazdaságtani Intézet</v>
      </c>
    </row>
    <row r="15" spans="1:10" x14ac:dyDescent="0.2">
      <c r="A15" t="s">
        <v>181</v>
      </c>
      <c r="B15" t="str">
        <f t="shared" si="1"/>
        <v>Regionális almodul</v>
      </c>
      <c r="C15" t="str">
        <f>'3MNRG19'!A34</f>
        <v>3MRTS1GPF00017</v>
      </c>
      <c r="D15" t="str">
        <f>'3MNRG19'!B34</f>
        <v xml:space="preserve">Gazdaság- és pénzügyi földrajz </v>
      </c>
      <c r="E15">
        <f>IF(COUNT('3MNRG19'!I34)=1,1,IF(COUNT('3MNRG19'!N34)=1,2,IF(COUNT('3MNRG19'!S34)=1,3,4)))</f>
        <v>3</v>
      </c>
      <c r="F15">
        <f>'3MNRG19'!E34+'3MNRG19'!J34+'3MNRG19'!O34+'3MNRG19'!T34</f>
        <v>4</v>
      </c>
      <c r="G15">
        <f>'3MNRG19'!F34+'3MNRG19'!K34+'3MNRG19'!P34+'3MNRG19'!U34</f>
        <v>0</v>
      </c>
      <c r="H15">
        <f>'3MNRG19'!I34+'3MNRG19'!N34+'3MNRG19'!S34+'3MNRG19'!X34</f>
        <v>5</v>
      </c>
      <c r="I15" t="str">
        <f>'3MNRG19'!Z34</f>
        <v>Gál Zoltán</v>
      </c>
      <c r="J15" t="str">
        <f>'3MNRG19'!Y34</f>
        <v>Regionális- és Agrárgazdaságtani Intézet</v>
      </c>
    </row>
    <row r="16" spans="1:10" x14ac:dyDescent="0.2">
      <c r="A16" t="s">
        <v>181</v>
      </c>
      <c r="B16" t="str">
        <f t="shared" si="1"/>
        <v>Regionális almodul</v>
      </c>
      <c r="C16" t="str">
        <f>'3MNRG19'!A35</f>
        <v>Környezeti  almodul</v>
      </c>
      <c r="D16">
        <f>'3MNRG19'!B35</f>
        <v>0</v>
      </c>
      <c r="E16">
        <f>IF(COUNT('3MNRG19'!I35)=1,1,IF(COUNT('3MNRG19'!N35)=1,2,IF(COUNT('3MNRG19'!S35)=1,3,4)))</f>
        <v>4</v>
      </c>
      <c r="F16">
        <f>'3MNRG19'!E35+'3MNRG19'!J35+'3MNRG19'!O35+'3MNRG19'!T35</f>
        <v>0</v>
      </c>
      <c r="G16">
        <f>'3MNRG19'!F35+'3MNRG19'!K35+'3MNRG19'!P35+'3MNRG19'!U35</f>
        <v>0</v>
      </c>
      <c r="H16">
        <f>'3MNRG19'!I35+'3MNRG19'!N35+'3MNRG19'!S35+'3MNRG19'!X35</f>
        <v>0</v>
      </c>
      <c r="I16">
        <f>'3MNRG19'!Z35</f>
        <v>0</v>
      </c>
      <c r="J16">
        <f>'3MNRG19'!Y35</f>
        <v>0</v>
      </c>
    </row>
    <row r="17" spans="1:10" x14ac:dyDescent="0.2">
      <c r="A17" t="s">
        <v>181</v>
      </c>
      <c r="B17" t="str">
        <f>B16</f>
        <v>Regionális almodul</v>
      </c>
      <c r="C17" t="str">
        <f>'3MNRG19'!A36</f>
        <v>3MRTS1KGT00017</v>
      </c>
      <c r="D17" t="str">
        <f>'3MNRG19'!B36</f>
        <v>Környezetgazdaságtan és környezetpolitika</v>
      </c>
      <c r="E17">
        <f>IF(COUNT('3MNRG19'!I36)=1,1,IF(COUNT('3MNRG19'!N36)=1,2,IF(COUNT('3MNRG19'!S36)=1,3,4)))</f>
        <v>1</v>
      </c>
      <c r="F17">
        <f>'3MNRG19'!E36+'3MNRG19'!J36+'3MNRG19'!O36+'3MNRG19'!T36</f>
        <v>2</v>
      </c>
      <c r="G17">
        <f>'3MNRG19'!F36+'3MNRG19'!K36+'3MNRG19'!P36+'3MNRG19'!U36</f>
        <v>2</v>
      </c>
      <c r="H17">
        <f>'3MNRG19'!I36+'3MNRG19'!N36+'3MNRG19'!S36+'3MNRG19'!X36</f>
        <v>5</v>
      </c>
      <c r="I17" t="str">
        <f>'3MNRG19'!Z36</f>
        <v>Nagy Imre</v>
      </c>
      <c r="J17" t="str">
        <f>'3MNRG19'!Y36</f>
        <v>Regionális- és Agrárgazdaságtani Intézet</v>
      </c>
    </row>
    <row r="18" spans="1:10" x14ac:dyDescent="0.2">
      <c r="A18" t="s">
        <v>181</v>
      </c>
      <c r="B18" t="str">
        <f t="shared" si="1"/>
        <v>Regionális almodul</v>
      </c>
      <c r="C18" t="str">
        <f>'3MNRG19'!A37</f>
        <v>3MRTS1KÖM00017</v>
      </c>
      <c r="D18" t="str">
        <f>'3MNRG19'!B37</f>
        <v>Környezeti menedzsment</v>
      </c>
      <c r="E18">
        <f>IF(COUNT('3MNRG19'!I37)=1,1,IF(COUNT('3MNRG19'!N37)=1,2,IF(COUNT('3MNRG19'!S37)=1,3,4)))</f>
        <v>2</v>
      </c>
      <c r="F18">
        <f>'3MNRG19'!E37+'3MNRG19'!J37+'3MNRG19'!O37+'3MNRG19'!T37</f>
        <v>2</v>
      </c>
      <c r="G18">
        <f>'3MNRG19'!F37+'3MNRG19'!K37+'3MNRG19'!P37+'3MNRG19'!U37</f>
        <v>2</v>
      </c>
      <c r="H18">
        <f>'3MNRG19'!I37+'3MNRG19'!N37+'3MNRG19'!S37+'3MNRG19'!X37</f>
        <v>5</v>
      </c>
      <c r="I18" t="str">
        <f>'3MNRG19'!Z37</f>
        <v>Tóth Gergely</v>
      </c>
      <c r="J18" t="str">
        <f>'3MNRG19'!Y37</f>
        <v>Regionális- és Agrárgazdaságtani Intézet</v>
      </c>
    </row>
    <row r="19" spans="1:10" x14ac:dyDescent="0.2">
      <c r="A19" t="s">
        <v>181</v>
      </c>
      <c r="B19" t="str">
        <f t="shared" si="1"/>
        <v>Regionális almodul</v>
      </c>
      <c r="C19" t="str">
        <f>'3MNRG19'!A38</f>
        <v>3MRTS1IVÖ00017</v>
      </c>
      <c r="D19" t="str">
        <f>'3MNRG19'!B38</f>
        <v>Ipari és városökológia</v>
      </c>
      <c r="E19">
        <f>IF(COUNT('3MNRG19'!I38)=1,1,IF(COUNT('3MNRG19'!N38)=1,2,IF(COUNT('3MNRG19'!S38)=1,3,4)))</f>
        <v>4</v>
      </c>
      <c r="F19">
        <f>'3MNRG19'!E38+'3MNRG19'!J38+'3MNRG19'!O38+'3MNRG19'!T38</f>
        <v>2</v>
      </c>
      <c r="G19">
        <f>'3MNRG19'!F38+'3MNRG19'!K38+'3MNRG19'!P38+'3MNRG19'!U38</f>
        <v>2</v>
      </c>
      <c r="H19">
        <f>'3MNRG19'!I38+'3MNRG19'!N38+'3MNRG19'!S38+'3MNRG19'!X38</f>
        <v>5</v>
      </c>
      <c r="I19" t="str">
        <f>'3MNRG19'!Z38</f>
        <v>Nagy Imre</v>
      </c>
      <c r="J19" t="str">
        <f>'3MNRG19'!Y38</f>
        <v>Regionális- és Agrárgazdaságtani Intézet</v>
      </c>
    </row>
    <row r="20" spans="1:10" x14ac:dyDescent="0.2">
      <c r="A20" t="s">
        <v>181</v>
      </c>
      <c r="B20" t="str">
        <f t="shared" si="1"/>
        <v>Regionális almodul</v>
      </c>
      <c r="C20" t="str">
        <f>'3MNRG19'!A39</f>
        <v>3MRTS1RKM00017</v>
      </c>
      <c r="D20" t="str">
        <f>'3MNRG19'!B39</f>
        <v>Regionális és környezeti elemzési módszerek</v>
      </c>
      <c r="E20">
        <f>IF(COUNT('3MNRG19'!I39)=1,1,IF(COUNT('3MNRG19'!N39)=1,2,IF(COUNT('3MNRG19'!S39)=1,3,4)))</f>
        <v>3</v>
      </c>
      <c r="F20">
        <f>'3MNRG19'!E39+'3MNRG19'!J39+'3MNRG19'!O39+'3MNRG19'!T39</f>
        <v>0</v>
      </c>
      <c r="G20">
        <f>'3MNRG19'!F39+'3MNRG19'!K39+'3MNRG19'!P39+'3MNRG19'!U39</f>
        <v>4</v>
      </c>
      <c r="H20">
        <f>'3MNRG19'!I39+'3MNRG19'!N39+'3MNRG19'!S39+'3MNRG19'!X39</f>
        <v>4</v>
      </c>
      <c r="I20" t="str">
        <f>'3MNRG19'!Z39</f>
        <v>Horváthné Kovács Bernadett</v>
      </c>
      <c r="J20" t="str">
        <f>'3MNRG19'!Y39</f>
        <v>Módszertani Intézet</v>
      </c>
    </row>
    <row r="21" spans="1:10" x14ac:dyDescent="0.2">
      <c r="A21" t="s">
        <v>181</v>
      </c>
      <c r="B21" t="str">
        <f t="shared" si="1"/>
        <v>Regionális almodul</v>
      </c>
      <c r="C21" t="str">
        <f>'3MNRG19'!A40</f>
        <v>3MRTS1RSZ00017</v>
      </c>
      <c r="D21" t="str">
        <f>'3MNRG19'!B40</f>
        <v>Regionális mester szigorlat</v>
      </c>
      <c r="E21">
        <f>IF(COUNT('3MNRG19'!I40)=1,1,IF(COUNT('3MNRG19'!N40)=1,2,IF(COUNT('3MNRG19'!S40)=1,3,4)))</f>
        <v>4</v>
      </c>
      <c r="F21">
        <f>'3MNRG19'!E40+'3MNRG19'!J40+'3MNRG19'!O40+'3MNRG19'!T40</f>
        <v>0</v>
      </c>
      <c r="G21">
        <f>'3MNRG19'!F40+'3MNRG19'!K40+'3MNRG19'!P40+'3MNRG19'!U40</f>
        <v>0</v>
      </c>
      <c r="H21">
        <f>'3MNRG19'!I40+'3MNRG19'!N40+'3MNRG19'!S40+'3MNRG19'!X40</f>
        <v>0</v>
      </c>
      <c r="I21" t="str">
        <f>'3MNRG19'!Z40</f>
        <v>Gál Zoltán</v>
      </c>
      <c r="J21" t="str">
        <f>'3MNRG19'!Y40</f>
        <v>Regionális- és Agrárgazdaságtani Intézet</v>
      </c>
    </row>
    <row r="22" spans="1:10" x14ac:dyDescent="0.2">
      <c r="A22" t="s">
        <v>181</v>
      </c>
      <c r="B22" t="str">
        <f>'3MNRG19'!A42</f>
        <v>Szakdolgozat készítés</v>
      </c>
      <c r="C22" t="str">
        <f>'3MNRG19'!A42</f>
        <v>Szakdolgozat készítés</v>
      </c>
      <c r="D22">
        <f>'3MNRG19'!B42</f>
        <v>0</v>
      </c>
      <c r="E22">
        <f>IF(COUNT('3MNRG19'!I42)=1,1,IF(COUNT('3MNRG19'!N42)=1,2,IF(COUNT('3MNRG19'!S42)=1,3,4)))</f>
        <v>4</v>
      </c>
      <c r="F22">
        <f>'3MNRG19'!E42+'3MNRG19'!J42+'3MNRG19'!O42+'3MNRG19'!T42</f>
        <v>0</v>
      </c>
      <c r="G22">
        <f>'3MNRG19'!F42+'3MNRG19'!K42+'3MNRG19'!P42+'3MNRG19'!U42</f>
        <v>0</v>
      </c>
      <c r="H22">
        <f>'3MNRG19'!I42+'3MNRG19'!N42+'3MNRG19'!S42+'3MNRG19'!X42</f>
        <v>0</v>
      </c>
      <c r="I22">
        <f>'3MNRG19'!Z42</f>
        <v>0</v>
      </c>
      <c r="J22">
        <f>'3MNRG19'!Y42</f>
        <v>0</v>
      </c>
    </row>
    <row r="23" spans="1:10" x14ac:dyDescent="0.2">
      <c r="A23" t="s">
        <v>181</v>
      </c>
      <c r="B23" t="str">
        <f>B22</f>
        <v>Szakdolgozat készítés</v>
      </c>
      <c r="C23" t="str">
        <f>'3MNRG19'!A43</f>
        <v>3MMOD1SSZ10019</v>
      </c>
      <c r="D23" t="str">
        <f>'3MNRG19'!B43</f>
        <v>Szakszeminárium 1. Forráskezelés és -feldolgozás</v>
      </c>
      <c r="E23">
        <f>IF(COUNT('3MNRG19'!I43)=1,1,IF(COUNT('3MNRG19'!N43)=1,2,IF(COUNT('3MNRG19'!S43)=1,3,4)))</f>
        <v>2</v>
      </c>
      <c r="F23">
        <f>'3MNRG19'!E43+'3MNRG19'!J43+'3MNRG19'!O43+'3MNRG19'!T43</f>
        <v>0</v>
      </c>
      <c r="G23">
        <f>'3MNRG19'!F43+'3MNRG19'!K43+'3MNRG19'!P43+'3MNRG19'!U43</f>
        <v>2</v>
      </c>
      <c r="H23">
        <f>'3MNRG19'!I43+'3MNRG19'!N43+'3MNRG19'!S43+'3MNRG19'!X43</f>
        <v>0</v>
      </c>
      <c r="I23" t="str">
        <f>'3MNRG19'!Z43</f>
        <v>Borbély Csaba</v>
      </c>
      <c r="J23" t="str">
        <f>'3MNRG19'!Y43</f>
        <v>Módszertani Intézet</v>
      </c>
    </row>
    <row r="24" spans="1:10" x14ac:dyDescent="0.2">
      <c r="A24" t="s">
        <v>181</v>
      </c>
      <c r="B24" t="str">
        <f t="shared" ref="B24:B25" si="2">B23</f>
        <v>Szakdolgozat készítés</v>
      </c>
      <c r="C24" t="str">
        <f>'3MNRG19'!A44</f>
        <v>3MMOD1SSZ20019</v>
      </c>
      <c r="D24" t="str">
        <f>'3MNRG19'!B44</f>
        <v>Szakszeminárium 2. Tudományos dolgozatok készítése</v>
      </c>
      <c r="E24">
        <f>IF(COUNT('3MNRG19'!I44)=1,1,IF(COUNT('3MNRG19'!N44)=1,2,IF(COUNT('3MNRG19'!S44)=1,3,4)))</f>
        <v>3</v>
      </c>
      <c r="F24">
        <f>'3MNRG19'!E44+'3MNRG19'!J44+'3MNRG19'!O44+'3MNRG19'!T44</f>
        <v>0</v>
      </c>
      <c r="G24">
        <f>'3MNRG19'!F44+'3MNRG19'!K44+'3MNRG19'!P44+'3MNRG19'!U44</f>
        <v>2</v>
      </c>
      <c r="H24">
        <f>'3MNRG19'!I44+'3MNRG19'!N44+'3MNRG19'!S44+'3MNRG19'!X44</f>
        <v>6</v>
      </c>
      <c r="I24" t="str">
        <f>'3MNRG19'!Z44</f>
        <v>Borbély Csaba</v>
      </c>
      <c r="J24" t="str">
        <f>'3MNRG19'!Y44</f>
        <v>Módszertani Intézet</v>
      </c>
    </row>
    <row r="25" spans="1:10" x14ac:dyDescent="0.2">
      <c r="A25" t="s">
        <v>181</v>
      </c>
      <c r="B25" t="str">
        <f t="shared" si="2"/>
        <v>Szakdolgozat készítés</v>
      </c>
      <c r="C25" t="str">
        <f>'3MNRG19'!A45</f>
        <v>3MGTK1SSZ30019</v>
      </c>
      <c r="D25" t="str">
        <f>'3MNRG19'!B45</f>
        <v>Szakszeminárium 3.</v>
      </c>
      <c r="E25">
        <f>IF(COUNT('3MNRG19'!I45)=1,1,IF(COUNT('3MNRG19'!N45)=1,2,IF(COUNT('3MNRG19'!S45)=1,3,4)))</f>
        <v>4</v>
      </c>
      <c r="F25">
        <f>'3MNRG19'!E45+'3MNRG19'!J45+'3MNRG19'!O45+'3MNRG19'!T45</f>
        <v>0</v>
      </c>
      <c r="G25">
        <f>'3MNRG19'!F45+'3MNRG19'!K45+'3MNRG19'!P45+'3MNRG19'!U45</f>
        <v>0</v>
      </c>
      <c r="H25">
        <f>'3MNRG19'!I45+'3MNRG19'!N45+'3MNRG19'!S45+'3MNRG19'!X45</f>
        <v>9</v>
      </c>
      <c r="I25" t="str">
        <f>'3MNRG19'!Z45</f>
        <v>Választott konzulens</v>
      </c>
      <c r="J25" t="str">
        <f>'3MNRG19'!Y45</f>
        <v>GTK</v>
      </c>
    </row>
    <row r="26" spans="1:10" x14ac:dyDescent="0.2">
      <c r="A26" t="s">
        <v>181</v>
      </c>
      <c r="B26" t="str">
        <f>'3MNRG19'!A49</f>
        <v>Szabadon választható modul (12 kredit teljesítése kötelező)</v>
      </c>
      <c r="C26" t="str">
        <f>'3MNRG19'!A49</f>
        <v>Szabadon választható modul (12 kredit teljesítése kötelező)</v>
      </c>
      <c r="D26">
        <f>'3MNRG19'!B49</f>
        <v>0</v>
      </c>
      <c r="E26">
        <f>IF(COUNT('3MNRG19'!I49)=1,1,IF(COUNT('3MNRG19'!N49)=1,2,IF(COUNT('3MNRG19'!S49)=1,3,4)))</f>
        <v>4</v>
      </c>
      <c r="F26">
        <f>'3MNRG19'!E49+'3MNRG19'!J49+'3MNRG19'!O49+'3MNRG19'!T49</f>
        <v>0</v>
      </c>
      <c r="G26">
        <f>'3MNRG19'!F49+'3MNRG19'!K49+'3MNRG19'!P49+'3MNRG19'!U49</f>
        <v>0</v>
      </c>
      <c r="H26">
        <f>'3MNRG19'!I49+'3MNRG19'!N49+'3MNRG19'!S49+'3MNRG19'!X49</f>
        <v>0</v>
      </c>
      <c r="I26">
        <f>'3MNRG19'!Z49</f>
        <v>0</v>
      </c>
      <c r="J26">
        <f>'3MNRG19'!Y49</f>
        <v>0</v>
      </c>
    </row>
    <row r="27" spans="1:10" x14ac:dyDescent="0.2">
      <c r="A27" t="s">
        <v>181</v>
      </c>
      <c r="B27" t="str">
        <f>'3MNRG19'!A50</f>
        <v>Sustainable development szabadon választható  almodul</v>
      </c>
      <c r="C27" t="str">
        <f>'3MNRG19'!A50</f>
        <v>Sustainable development szabadon választható  almodul</v>
      </c>
      <c r="D27">
        <f>'3MNRG19'!B50</f>
        <v>0</v>
      </c>
      <c r="E27">
        <f>IF(COUNT('3MNRG19'!I50)=1,1,IF(COUNT('3MNRG19'!N50)=1,2,IF(COUNT('3MNRG19'!S50)=1,3,4)))</f>
        <v>4</v>
      </c>
      <c r="F27">
        <f>'3MNRG19'!E50+'3MNRG19'!J50+'3MNRG19'!O50+'3MNRG19'!T50</f>
        <v>0</v>
      </c>
      <c r="G27">
        <f>'3MNRG19'!F50+'3MNRG19'!K50+'3MNRG19'!P50+'3MNRG19'!U50</f>
        <v>0</v>
      </c>
      <c r="H27">
        <f>'3MNRG19'!I50+'3MNRG19'!N50+'3MNRG19'!S50+'3MNRG19'!X50</f>
        <v>0</v>
      </c>
      <c r="I27">
        <f>'3MNRG19'!Z50</f>
        <v>0</v>
      </c>
      <c r="J27">
        <f>'3MNRG19'!Y50</f>
        <v>0</v>
      </c>
    </row>
    <row r="28" spans="1:10" x14ac:dyDescent="0.2">
      <c r="A28" t="s">
        <v>181</v>
      </c>
      <c r="B28" t="str">
        <f>B27</f>
        <v>Sustainable development szabadon választható  almodul</v>
      </c>
      <c r="C28" t="str">
        <f>'3MNRG19'!A51</f>
        <v>3MMÓD3ENG00017</v>
      </c>
      <c r="D28" t="str">
        <f>'3MNRG19'!B51</f>
        <v>Energiagazdálkodás és környezeti mutatók módszertana</v>
      </c>
      <c r="E28">
        <f>IF(COUNT('3MNRG19'!I51)=1,1,IF(COUNT('3MNRG19'!N51)=1,2,IF(COUNT('3MNRG19'!S51)=1,3,4)))</f>
        <v>2</v>
      </c>
      <c r="F28">
        <f>'3MNRG19'!E51+'3MNRG19'!J51+'3MNRG19'!O51+'3MNRG19'!T51</f>
        <v>0</v>
      </c>
      <c r="G28">
        <f>'3MNRG19'!F51+'3MNRG19'!K51+'3MNRG19'!P51+'3MNRG19'!U51</f>
        <v>3</v>
      </c>
      <c r="H28">
        <f>'3MNRG19'!I51+'3MNRG19'!N51+'3MNRG19'!S51+'3MNRG19'!X51</f>
        <v>4</v>
      </c>
      <c r="I28" t="str">
        <f>'3MNRG19'!Z51</f>
        <v>Nagy Mónika Zita</v>
      </c>
      <c r="J28" t="str">
        <f>'3MNRG19'!Y51</f>
        <v>Módszertani Intézet</v>
      </c>
    </row>
    <row r="29" spans="1:10" x14ac:dyDescent="0.2">
      <c r="A29" t="s">
        <v>181</v>
      </c>
      <c r="B29" t="str">
        <f t="shared" ref="B29:B30" si="3">B28</f>
        <v>Sustainable development szabadon választható  almodul</v>
      </c>
      <c r="C29" t="str">
        <f>'3MNRG19'!A52</f>
        <v>3MRTS3SUF00017</v>
      </c>
      <c r="D29" t="str">
        <f>'3MNRG19'!B52</f>
        <v>Sustainable finance</v>
      </c>
      <c r="E29">
        <f>IF(COUNT('3MNRG19'!I52)=1,1,IF(COUNT('3MNRG19'!N52)=1,2,IF(COUNT('3MNRG19'!S52)=1,3,4)))</f>
        <v>4</v>
      </c>
      <c r="F29">
        <f>'3MNRG19'!E52+'3MNRG19'!J52+'3MNRG19'!O52+'3MNRG19'!T52</f>
        <v>0</v>
      </c>
      <c r="G29">
        <f>'3MNRG19'!F52+'3MNRG19'!K52+'3MNRG19'!P52+'3MNRG19'!U52</f>
        <v>3</v>
      </c>
      <c r="H29">
        <f>'3MNRG19'!I52+'3MNRG19'!N52+'3MNRG19'!S52+'3MNRG19'!X52</f>
        <v>4</v>
      </c>
      <c r="I29" t="str">
        <f>'3MNRG19'!Z52</f>
        <v>Kerekes Sándor</v>
      </c>
      <c r="J29" t="str">
        <f>'3MNRG19'!Y52</f>
        <v>Regionális- és Agrárgazdaságtani Intézet</v>
      </c>
    </row>
    <row r="30" spans="1:10" x14ac:dyDescent="0.2">
      <c r="A30" t="s">
        <v>181</v>
      </c>
      <c r="B30" t="str">
        <f t="shared" si="3"/>
        <v>Sustainable development szabadon választható  almodul</v>
      </c>
      <c r="C30" t="str">
        <f>'3MNRG19'!A53</f>
        <v>3MRTS3REG00017</v>
      </c>
      <c r="D30" t="str">
        <f>'3MNRG19'!B53</f>
        <v>Regional finance / Területi pénzügyek</v>
      </c>
      <c r="E30">
        <f>IF(COUNT('3MNRG19'!I53)=1,1,IF(COUNT('3MNRG19'!N53)=1,2,IF(COUNT('3MNRG19'!S53)=1,3,4)))</f>
        <v>4</v>
      </c>
      <c r="F30">
        <f>'3MNRG19'!E53+'3MNRG19'!J53+'3MNRG19'!O53+'3MNRG19'!T53</f>
        <v>0</v>
      </c>
      <c r="G30">
        <f>'3MNRG19'!F53+'3MNRG19'!K53+'3MNRG19'!P53+'3MNRG19'!U53</f>
        <v>3</v>
      </c>
      <c r="H30">
        <f>'3MNRG19'!I53+'3MNRG19'!N53+'3MNRG19'!S53+'3MNRG19'!X53</f>
        <v>4</v>
      </c>
      <c r="I30" t="str">
        <f>'3MNRG19'!Z53</f>
        <v>Gál Zoltán</v>
      </c>
      <c r="J30" t="str">
        <f>'3MNRG19'!Y53</f>
        <v>Regionális- és Agrárgazdaságtani Intézet</v>
      </c>
    </row>
    <row r="31" spans="1:10" x14ac:dyDescent="0.2">
      <c r="A31" t="s">
        <v>181</v>
      </c>
      <c r="B31" t="str">
        <f>B30</f>
        <v>Sustainable development szabadon választható  almodul</v>
      </c>
      <c r="C31" t="str">
        <f>'3MNRG19'!A54</f>
        <v>3MRTS3SUD20017</v>
      </c>
      <c r="D31" t="str">
        <f>'3MNRG19'!B54</f>
        <v>Sustainable Development 2</v>
      </c>
      <c r="E31">
        <f>IF(COUNT('3MNRG19'!I54)=1,1,IF(COUNT('3MNRG19'!N54)=1,2,IF(COUNT('3MNRG19'!S54)=1,3,4)))</f>
        <v>3</v>
      </c>
      <c r="F31">
        <f>'3MNRG19'!E54+'3MNRG19'!J54+'3MNRG19'!O54+'3MNRG19'!T54</f>
        <v>0</v>
      </c>
      <c r="G31">
        <f>'3MNRG19'!F54+'3MNRG19'!K54+'3MNRG19'!P54+'3MNRG19'!U54</f>
        <v>3</v>
      </c>
      <c r="H31">
        <f>'3MNRG19'!I54+'3MNRG19'!N54+'3MNRG19'!S54+'3MNRG19'!X54</f>
        <v>4</v>
      </c>
      <c r="I31" t="str">
        <f>'3MNRG19'!Z54</f>
        <v>Kerekes Sándor</v>
      </c>
      <c r="J31" t="str">
        <f>'3MNRG19'!Y54</f>
        <v>Regionális- és Agrárgazdaságtani Intézet</v>
      </c>
    </row>
    <row r="32" spans="1:10" x14ac:dyDescent="0.2">
      <c r="A32" t="s">
        <v>181</v>
      </c>
      <c r="B32" t="str">
        <f>'3MNRG19'!A55</f>
        <v>Térségi marketing szabadon választható  almodul</v>
      </c>
      <c r="C32" t="str">
        <f>'3MNRG19'!A56</f>
        <v>3MMAR3RSM00017</v>
      </c>
      <c r="D32" t="str">
        <f>'3MNRG19'!B56</f>
        <v>Regional and settlement marketing</v>
      </c>
      <c r="E32">
        <f>IF(COUNT('3MNRG19'!I56)=1,1,IF(COUNT('3MNRG19'!N56)=1,2,IF(COUNT('3MNRG19'!S56)=1,3,4)))</f>
        <v>4</v>
      </c>
      <c r="F32">
        <f>'3MNRG19'!E56+'3MNRG19'!J56+'3MNRG19'!O56+'3MNRG19'!T56</f>
        <v>0</v>
      </c>
      <c r="G32">
        <f>'3MNRG19'!F56+'3MNRG19'!K56+'3MNRG19'!P56+'3MNRG19'!U56</f>
        <v>3</v>
      </c>
      <c r="H32">
        <f>'3MNRG19'!I56+'3MNRG19'!N56+'3MNRG19'!S56+'3MNRG19'!X56</f>
        <v>4</v>
      </c>
      <c r="I32" t="str">
        <f>'3MNRG19'!Z56</f>
        <v>Szigeti Orsolya</v>
      </c>
      <c r="J32" t="str">
        <f>'3MNRG19'!Y56</f>
        <v>Marketing és Menedzsment Intézet</v>
      </c>
    </row>
    <row r="33" spans="1:10" x14ac:dyDescent="0.2">
      <c r="A33" t="s">
        <v>181</v>
      </c>
      <c r="B33" t="str">
        <f>B32</f>
        <v>Térségi marketing szabadon választható  almodul</v>
      </c>
      <c r="C33" t="str">
        <f>'3MNRG19'!A57</f>
        <v>3MMAR3RPM00017</v>
      </c>
      <c r="D33" t="str">
        <f>'3MNRG19'!B57</f>
        <v>Rural products (agricultural) marketing</v>
      </c>
      <c r="E33">
        <f>IF(COUNT('3MNRG19'!I57)=1,1,IF(COUNT('3MNRG19'!N57)=1,2,IF(COUNT('3MNRG19'!S57)=1,3,4)))</f>
        <v>4</v>
      </c>
      <c r="F33">
        <f>'3MNRG19'!E57+'3MNRG19'!J57+'3MNRG19'!O57+'3MNRG19'!T57</f>
        <v>0</v>
      </c>
      <c r="G33">
        <f>'3MNRG19'!F57+'3MNRG19'!K57+'3MNRG19'!P57+'3MNRG19'!U57</f>
        <v>3</v>
      </c>
      <c r="H33">
        <f>'3MNRG19'!I57+'3MNRG19'!N57+'3MNRG19'!S57+'3MNRG19'!X57</f>
        <v>4</v>
      </c>
      <c r="I33" t="str">
        <f>'3MNRG19'!Z57</f>
        <v>Szente Viktória</v>
      </c>
      <c r="J33" t="str">
        <f>'3MNRG19'!Y57</f>
        <v>Marketing és Menedzsment Intézet</v>
      </c>
    </row>
    <row r="34" spans="1:10" x14ac:dyDescent="0.2">
      <c r="A34" t="s">
        <v>181</v>
      </c>
      <c r="B34" t="str">
        <f t="shared" ref="B34" si="4">B33</f>
        <v>Térségi marketing szabadon választható  almodul</v>
      </c>
      <c r="C34" t="str">
        <f>'3MNRG19'!A58</f>
        <v>3MMAR3RDM00017</v>
      </c>
      <c r="D34" t="str">
        <f>'3MNRG19'!B58</f>
        <v>Regional destinations marketing</v>
      </c>
      <c r="E34">
        <f>IF(COUNT('3MNRG19'!I58)=1,1,IF(COUNT('3MNRG19'!N58)=1,2,IF(COUNT('3MNRG19'!S58)=1,3,4)))</f>
        <v>3</v>
      </c>
      <c r="F34">
        <f>'3MNRG19'!E58+'3MNRG19'!J58+'3MNRG19'!O58+'3MNRG19'!T58</f>
        <v>0</v>
      </c>
      <c r="G34">
        <f>'3MNRG19'!F58+'3MNRG19'!K58+'3MNRG19'!P58+'3MNRG19'!U58</f>
        <v>3</v>
      </c>
      <c r="H34">
        <f>'3MNRG19'!I58+'3MNRG19'!N58+'3MNRG19'!S58+'3MNRG19'!X58</f>
        <v>4</v>
      </c>
      <c r="I34" t="str">
        <f>'3MNRG19'!Z58</f>
        <v>Szendrő Katalin</v>
      </c>
      <c r="J34" t="str">
        <f>'3MNRG19'!Y58</f>
        <v>Marketing és Menedzsment Intézet</v>
      </c>
    </row>
    <row r="35" spans="1:10" x14ac:dyDescent="0.2">
      <c r="A35" t="s">
        <v>181</v>
      </c>
      <c r="B35" t="str">
        <f>'3MNRG19'!A59</f>
        <v>Alternatív pénzügyek szabadon választható modul</v>
      </c>
      <c r="C35" t="str">
        <f>'3MNRG19'!A59</f>
        <v>Alternatív pénzügyek szabadon választható modul</v>
      </c>
      <c r="D35">
        <f>'3MNRG19'!B59</f>
        <v>0</v>
      </c>
      <c r="E35">
        <f>IF(COUNT('3MNRG19'!I59)=1,1,IF(COUNT('3MNRG19'!N59)=1,2,IF(COUNT('3MNRG19'!S59)=1,3,4)))</f>
        <v>4</v>
      </c>
      <c r="F35">
        <f>'3MNRG19'!E59+'3MNRG19'!J59+'3MNRG19'!O59+'3MNRG19'!T59</f>
        <v>0</v>
      </c>
      <c r="G35">
        <f>'3MNRG19'!F59+'3MNRG19'!K59+'3MNRG19'!P59+'3MNRG19'!U59</f>
        <v>0</v>
      </c>
      <c r="H35">
        <f>'3MNRG19'!I59+'3MNRG19'!N59+'3MNRG19'!S59+'3MNRG19'!X59</f>
        <v>0</v>
      </c>
      <c r="I35">
        <f>'3MNRG19'!Z59</f>
        <v>0</v>
      </c>
      <c r="J35">
        <f>'3MNRG19'!Y59</f>
        <v>0</v>
      </c>
    </row>
    <row r="36" spans="1:10" x14ac:dyDescent="0.2">
      <c r="A36" t="s">
        <v>181</v>
      </c>
      <c r="B36" t="str">
        <f>B35</f>
        <v>Alternatív pénzügyek szabadon választható modul</v>
      </c>
      <c r="C36" t="str">
        <f>'3MNRG19'!A60</f>
        <v>3MPKG3PVK00017</v>
      </c>
      <c r="D36" t="str">
        <f>'3MNRG19'!B60</f>
        <v>Pénzügyi válságok a közgazdaságtanban</v>
      </c>
      <c r="E36">
        <f>IF(COUNT('3MNRG19'!I60)=1,1,IF(COUNT('3MNRG19'!N60)=1,2,IF(COUNT('3MNRG19'!S60)=1,3,4)))</f>
        <v>4</v>
      </c>
      <c r="F36">
        <f>'3MNRG19'!E60+'3MNRG19'!J60+'3MNRG19'!O60+'3MNRG19'!T60</f>
        <v>0</v>
      </c>
      <c r="G36">
        <f>'3MNRG19'!F60+'3MNRG19'!K60+'3MNRG19'!P60+'3MNRG19'!U60</f>
        <v>3</v>
      </c>
      <c r="H36">
        <f>'3MNRG19'!I60+'3MNRG19'!N60+'3MNRG19'!S60+'3MNRG19'!X60</f>
        <v>4</v>
      </c>
      <c r="I36" t="str">
        <f>'3MNRG19'!Z60</f>
        <v>Varga József</v>
      </c>
      <c r="J36" t="str">
        <f>'3MNRG19'!Y60</f>
        <v>Pénzügy és Számvitel Intézet</v>
      </c>
    </row>
    <row r="37" spans="1:10" x14ac:dyDescent="0.2">
      <c r="A37" t="s">
        <v>181</v>
      </c>
      <c r="B37" t="str">
        <f t="shared" ref="B37:B38" si="5">B36</f>
        <v>Alternatív pénzügyek szabadon választható modul</v>
      </c>
      <c r="C37" t="str">
        <f>'3MNRG19'!A61</f>
        <v>3MPKG3AGF00017</v>
      </c>
      <c r="D37" t="str">
        <f>'3MNRG19'!B61</f>
        <v>Az agrárfinanszírozás speciális makrogazdasági tényezői</v>
      </c>
      <c r="E37">
        <f>IF(COUNT('3MNRG19'!I61)=1,1,IF(COUNT('3MNRG19'!N61)=1,2,IF(COUNT('3MNRG19'!S61)=1,3,4)))</f>
        <v>4</v>
      </c>
      <c r="F37">
        <f>'3MNRG19'!E61+'3MNRG19'!J61+'3MNRG19'!O61+'3MNRG19'!T61</f>
        <v>0</v>
      </c>
      <c r="G37">
        <f>'3MNRG19'!F61+'3MNRG19'!K61+'3MNRG19'!P61+'3MNRG19'!U61</f>
        <v>3</v>
      </c>
      <c r="H37">
        <f>'3MNRG19'!I61+'3MNRG19'!N61+'3MNRG19'!S61+'3MNRG19'!X61</f>
        <v>4</v>
      </c>
      <c r="I37" t="str">
        <f>'3MNRG19'!Z61</f>
        <v>Sipiczki Zoltán</v>
      </c>
      <c r="J37" t="str">
        <f>'3MNRG19'!Y61</f>
        <v>Pénzügy és Számvitel Intézet</v>
      </c>
    </row>
    <row r="38" spans="1:10" x14ac:dyDescent="0.2">
      <c r="A38" t="s">
        <v>181</v>
      </c>
      <c r="B38" t="str">
        <f t="shared" si="5"/>
        <v>Alternatív pénzügyek szabadon választható modul</v>
      </c>
      <c r="C38" t="str">
        <f>'3MNRG19'!A62</f>
        <v>3MPKG3APR00017</v>
      </c>
      <c r="D38" t="str">
        <f>'3MNRG19'!B62</f>
        <v xml:space="preserve">Alternatív pénzügyi rendszerek </v>
      </c>
      <c r="E38">
        <f>IF(COUNT('3MNRG19'!I62)=1,1,IF(COUNT('3MNRG19'!N62)=1,2,IF(COUNT('3MNRG19'!S62)=1,3,4)))</f>
        <v>3</v>
      </c>
      <c r="F38">
        <f>'3MNRG19'!E62+'3MNRG19'!J62+'3MNRG19'!O62+'3MNRG19'!T62</f>
        <v>0</v>
      </c>
      <c r="G38">
        <f>'3MNRG19'!F62+'3MNRG19'!K62+'3MNRG19'!P62+'3MNRG19'!U62</f>
        <v>3</v>
      </c>
      <c r="H38">
        <f>'3MNRG19'!I62+'3MNRG19'!N62+'3MNRG19'!S62+'3MNRG19'!X62</f>
        <v>4</v>
      </c>
      <c r="I38" t="str">
        <f>'3MNRG19'!Z62</f>
        <v>Parádi-Dolgos Anett</v>
      </c>
      <c r="J38" t="str">
        <f>'3MNRG19'!Y62</f>
        <v>Pénzügy és Számvitel Intézet</v>
      </c>
    </row>
    <row r="39" spans="1:10" x14ac:dyDescent="0.2">
      <c r="A39" t="s">
        <v>181</v>
      </c>
      <c r="B39" t="str">
        <f>'3MNRG19'!A63</f>
        <v>Szakkollégiumi tevékenység</v>
      </c>
      <c r="C39" t="str">
        <f>'3MNRG19'!A63</f>
        <v>Szakkollégiumi tevékenység</v>
      </c>
      <c r="D39">
        <f>'3MNRG19'!B63</f>
        <v>0</v>
      </c>
      <c r="E39">
        <f>IF(COUNT('3MNRG19'!I63)=1,1,IF(COUNT('3MNRG19'!N63)=1,2,IF(COUNT('3MNRG19'!S63)=1,3,4)))</f>
        <v>4</v>
      </c>
      <c r="F39">
        <f>'3MNRG19'!E63+'3MNRG19'!J63+'3MNRG19'!O63+'3MNRG19'!T63</f>
        <v>0</v>
      </c>
      <c r="G39">
        <f>'3MNRG19'!F63+'3MNRG19'!K63+'3MNRG19'!P63+'3MNRG19'!U63</f>
        <v>0</v>
      </c>
      <c r="H39">
        <f>'3MNRG19'!I63+'3MNRG19'!N63+'3MNRG19'!S63+'3MNRG19'!X63</f>
        <v>0</v>
      </c>
      <c r="I39">
        <f>'3MNRG19'!Z63</f>
        <v>0</v>
      </c>
      <c r="J39">
        <f>'3MNRG19'!Y63</f>
        <v>0</v>
      </c>
    </row>
    <row r="40" spans="1:10" x14ac:dyDescent="0.2">
      <c r="A40" t="s">
        <v>181</v>
      </c>
      <c r="B40" t="str">
        <f>B39</f>
        <v>Szakkollégiumi tevékenység</v>
      </c>
      <c r="C40" t="str">
        <f>'3MNRG19'!A64</f>
        <v>3MAMT3SZK00017</v>
      </c>
      <c r="D40" t="str">
        <f>'3MNRG19'!B64</f>
        <v>Szakkollégiumi tevékenység</v>
      </c>
      <c r="E40">
        <f>IF(COUNT('3MNRG19'!I64)=1,1,IF(COUNT('3MNRG19'!N64)=1,2,IF(COUNT('3MNRG19'!S64)=1,3,4)))</f>
        <v>4</v>
      </c>
      <c r="F40">
        <f>'3MNRG19'!E64+'3MNRG19'!J64+'3MNRG19'!O64+'3MNRG19'!T64</f>
        <v>0</v>
      </c>
      <c r="G40">
        <f>'3MNRG19'!F64+'3MNRG19'!K64+'3MNRG19'!P64+'3MNRG19'!U64</f>
        <v>3</v>
      </c>
      <c r="H40">
        <f>'3MNRG19'!I64+'3MNRG19'!N64+'3MNRG19'!S64+'3MNRG19'!X64</f>
        <v>5</v>
      </c>
      <c r="I40" t="str">
        <f>'3MNRG19'!Z64</f>
        <v>Szabó-Szentgróti Gábor</v>
      </c>
      <c r="J40" t="str">
        <f>'3MNRG19'!Y64</f>
        <v>Marketing és Menedzsment Intézet</v>
      </c>
    </row>
  </sheetData>
  <autoFilter ref="A1:J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3MNRG19</vt:lpstr>
      <vt:lpstr>Munka2</vt:lpstr>
      <vt:lpstr>Munka1</vt:lpstr>
      <vt:lpstr>'3MNRG19'!Nyomtatási_terület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2017-10-30T08:38:11Z</cp:lastPrinted>
  <dcterms:created xsi:type="dcterms:W3CDTF">2008-01-10T16:03:48Z</dcterms:created>
  <dcterms:modified xsi:type="dcterms:W3CDTF">2019-08-13T09:53:38Z</dcterms:modified>
</cp:coreProperties>
</file>