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9\GTK\Magyar BA-MA\"/>
    </mc:Choice>
  </mc:AlternateContent>
  <bookViews>
    <workbookView xWindow="0" yWindow="0" windowWidth="20490" windowHeight="8340" tabRatio="469"/>
  </bookViews>
  <sheets>
    <sheet name="3MNP19" sheetId="1" r:id="rId1"/>
    <sheet name="Munka2" sheetId="3" r:id="rId2"/>
    <sheet name="Munka1" sheetId="2" r:id="rId3"/>
  </sheets>
  <definedNames>
    <definedName name="_xlnm._FilterDatabase" localSheetId="0" hidden="1">'3MNP19'!$A$17:$Z$68</definedName>
    <definedName name="_xlnm._FilterDatabase" localSheetId="2" hidden="1">Munka1!$A$1:$J$40</definedName>
    <definedName name="_xlnm.Print_Area" localSheetId="0">'3MNP19'!$A$1:$Z$92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B9" i="2" l="1"/>
  <c r="B10" i="2" s="1"/>
  <c r="B11" i="2" s="1"/>
  <c r="B12" i="2"/>
  <c r="B13" i="2" s="1"/>
  <c r="B14" i="2" s="1"/>
  <c r="B15" i="2" s="1"/>
  <c r="B16" i="2" s="1"/>
  <c r="B17" i="2" s="1"/>
  <c r="B18" i="2" s="1"/>
  <c r="B19" i="2"/>
  <c r="B20" i="2"/>
  <c r="B21" i="2" s="1"/>
  <c r="B22" i="2" s="1"/>
  <c r="B23" i="2" s="1"/>
  <c r="B24" i="2" s="1"/>
  <c r="B25" i="2" s="1"/>
  <c r="B26" i="2" s="1"/>
  <c r="B27" i="2" s="1"/>
  <c r="B28" i="2"/>
  <c r="B29" i="2" s="1"/>
  <c r="B30" i="2" s="1"/>
  <c r="B31" i="2" s="1"/>
  <c r="B32" i="2"/>
  <c r="B33" i="2"/>
  <c r="B34" i="2" s="1"/>
  <c r="B35" i="2" s="1"/>
  <c r="B36" i="2" s="1"/>
  <c r="B37" i="2"/>
  <c r="B38" i="2" s="1"/>
  <c r="B39" i="2" s="1"/>
  <c r="B40" i="2" s="1"/>
  <c r="B2" i="2"/>
  <c r="B3" i="2"/>
  <c r="B4" i="2"/>
  <c r="B5" i="2" s="1"/>
  <c r="B6" i="2" s="1"/>
  <c r="B7" i="2" s="1"/>
  <c r="B8" i="2" s="1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J33" i="2"/>
  <c r="I33" i="2"/>
  <c r="H33" i="2"/>
  <c r="G33" i="2"/>
  <c r="F33" i="2"/>
  <c r="E33" i="2"/>
  <c r="D33" i="2"/>
  <c r="C33" i="2"/>
  <c r="J32" i="2"/>
  <c r="I32" i="2"/>
  <c r="H32" i="2"/>
  <c r="G32" i="2"/>
  <c r="F32" i="2"/>
  <c r="E32" i="2"/>
  <c r="D32" i="2"/>
  <c r="C32" i="2"/>
  <c r="J31" i="2"/>
  <c r="I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2"/>
  <c r="D18" i="2"/>
  <c r="C18" i="2"/>
  <c r="J17" i="2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  <c r="J7" i="2"/>
  <c r="I7" i="2"/>
  <c r="H7" i="2"/>
  <c r="G7" i="2"/>
  <c r="F7" i="2"/>
  <c r="E7" i="2"/>
  <c r="D7" i="2"/>
  <c r="C7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J4" i="2"/>
  <c r="I4" i="2"/>
  <c r="H4" i="2"/>
  <c r="G4" i="2"/>
  <c r="F4" i="2"/>
  <c r="E4" i="2"/>
  <c r="D4" i="2"/>
  <c r="C4" i="2"/>
  <c r="J3" i="2"/>
  <c r="I3" i="2"/>
  <c r="H3" i="2"/>
  <c r="G3" i="2"/>
  <c r="F3" i="2"/>
  <c r="E3" i="2"/>
  <c r="D3" i="2"/>
  <c r="C3" i="2"/>
  <c r="J2" i="2"/>
  <c r="I2" i="2"/>
  <c r="H2" i="2"/>
  <c r="G2" i="2"/>
  <c r="F2" i="2"/>
  <c r="E2" i="2"/>
  <c r="D2" i="2"/>
  <c r="C2" i="2"/>
  <c r="X47" i="1" l="1"/>
  <c r="U47" i="1"/>
  <c r="T47" i="1"/>
  <c r="X52" i="1" l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F52" i="1"/>
  <c r="G31" i="2" s="1"/>
  <c r="G52" i="1"/>
  <c r="H52" i="1"/>
  <c r="I52" i="1"/>
  <c r="E52" i="1"/>
  <c r="F31" i="2" s="1"/>
  <c r="N47" i="1"/>
  <c r="E47" i="1"/>
  <c r="V47" i="1"/>
  <c r="S47" i="1"/>
  <c r="Q47" i="1"/>
  <c r="P47" i="1"/>
  <c r="O47" i="1"/>
  <c r="L47" i="1"/>
  <c r="K47" i="1"/>
  <c r="J47" i="1"/>
  <c r="I47" i="1"/>
  <c r="G47" i="1"/>
  <c r="F47" i="1"/>
  <c r="X38" i="1"/>
  <c r="V38" i="1"/>
  <c r="U38" i="1"/>
  <c r="T38" i="1"/>
  <c r="S38" i="1"/>
  <c r="Q38" i="1"/>
  <c r="P38" i="1"/>
  <c r="O38" i="1"/>
  <c r="N38" i="1"/>
  <c r="L38" i="1"/>
  <c r="K38" i="1"/>
  <c r="J38" i="1"/>
  <c r="I38" i="1"/>
  <c r="G38" i="1"/>
  <c r="F38" i="1"/>
  <c r="G18" i="2" s="1"/>
  <c r="E38" i="1"/>
  <c r="F18" i="2" s="1"/>
  <c r="X30" i="1"/>
  <c r="V30" i="1"/>
  <c r="U30" i="1"/>
  <c r="T30" i="1"/>
  <c r="S30" i="1"/>
  <c r="Q30" i="1"/>
  <c r="P30" i="1"/>
  <c r="O30" i="1"/>
  <c r="N30" i="1"/>
  <c r="L30" i="1"/>
  <c r="K30" i="1"/>
  <c r="J30" i="1"/>
  <c r="I30" i="1"/>
  <c r="G30" i="1"/>
  <c r="F30" i="1"/>
  <c r="G11" i="2" s="1"/>
  <c r="E30" i="1"/>
  <c r="F11" i="2" s="1"/>
  <c r="D30" i="1" l="1"/>
  <c r="D9" i="1" s="1"/>
  <c r="E11" i="2"/>
  <c r="H11" i="2"/>
  <c r="D38" i="1"/>
  <c r="D10" i="1" s="1"/>
  <c r="E18" i="2"/>
  <c r="H18" i="2"/>
  <c r="F27" i="2"/>
  <c r="G27" i="2"/>
  <c r="E27" i="2"/>
  <c r="H27" i="2"/>
  <c r="E31" i="2"/>
  <c r="H31" i="2"/>
  <c r="U53" i="1"/>
  <c r="D52" i="1"/>
  <c r="D13" i="1" s="1"/>
  <c r="X53" i="1"/>
  <c r="J53" i="1"/>
  <c r="N53" i="1"/>
  <c r="V53" i="1"/>
  <c r="E53" i="1"/>
  <c r="K53" i="1"/>
  <c r="F53" i="1"/>
  <c r="G53" i="1"/>
  <c r="L53" i="1"/>
  <c r="S53" i="1"/>
  <c r="T53" i="1"/>
  <c r="O53" i="1"/>
  <c r="I53" i="1"/>
  <c r="P53" i="1"/>
  <c r="Q53" i="1"/>
  <c r="D47" i="1"/>
  <c r="D54" i="1" l="1"/>
  <c r="D53" i="1"/>
  <c r="D11" i="1"/>
  <c r="E54" i="1"/>
  <c r="O54" i="1"/>
  <c r="J54" i="1"/>
  <c r="T54" i="1"/>
  <c r="G54" i="1"/>
  <c r="K54" i="1"/>
  <c r="P54" i="1"/>
  <c r="U54" i="1"/>
  <c r="F54" i="1"/>
  <c r="L54" i="1"/>
  <c r="Q54" i="1"/>
  <c r="V54" i="1"/>
  <c r="AA55" i="1" l="1"/>
  <c r="R54" i="1"/>
  <c r="M54" i="1"/>
  <c r="H54" i="1"/>
  <c r="W54" i="1"/>
  <c r="AA54" i="1" l="1"/>
  <c r="AB55" i="1" s="1"/>
  <c r="D14" i="1"/>
</calcChain>
</file>

<file path=xl/sharedStrings.xml><?xml version="1.0" encoding="utf-8"?>
<sst xmlns="http://schemas.openxmlformats.org/spreadsheetml/2006/main" count="450" uniqueCount="199">
  <si>
    <t>Tantárgy</t>
  </si>
  <si>
    <t>I. félév</t>
  </si>
  <si>
    <t>ea.</t>
  </si>
  <si>
    <t>kred.</t>
  </si>
  <si>
    <t>II. félév</t>
  </si>
  <si>
    <t>III. félév</t>
  </si>
  <si>
    <t>IV. félév</t>
  </si>
  <si>
    <t>Szabadon választható tantárgyak</t>
  </si>
  <si>
    <t>Kód</t>
  </si>
  <si>
    <t>órasz</t>
  </si>
  <si>
    <t>számk.</t>
  </si>
  <si>
    <t>Előfeltétel</t>
  </si>
  <si>
    <t>Tantárgy státusza</t>
  </si>
  <si>
    <t>Parádi-Dolgos Anett</t>
  </si>
  <si>
    <t>Szente Viktória</t>
  </si>
  <si>
    <t>Stettner Eleonóra</t>
  </si>
  <si>
    <t>gy</t>
  </si>
  <si>
    <t>Szakszeminárium 1.</t>
  </si>
  <si>
    <t>Szakszeminárium 2.</t>
  </si>
  <si>
    <t>Nappali tagozat</t>
  </si>
  <si>
    <t>Összes kredit</t>
  </si>
  <si>
    <t>Kötelező tárgyak</t>
  </si>
  <si>
    <t>Összesen</t>
  </si>
  <si>
    <t>k</t>
  </si>
  <si>
    <t>Oroszi Sándor</t>
  </si>
  <si>
    <t>sz.</t>
  </si>
  <si>
    <t>k.</t>
  </si>
  <si>
    <t>Ismeretkör/tantárgyfelelős</t>
  </si>
  <si>
    <t>Kötelező összesen</t>
  </si>
  <si>
    <t>Kötelező féléves összesen</t>
  </si>
  <si>
    <t>Megszerzett kredit</t>
  </si>
  <si>
    <t>Szávai Ferenc</t>
  </si>
  <si>
    <t>Gazdaságtudományi és társadalomtudományi ismeretek</t>
  </si>
  <si>
    <t>Szakdolgozat készítés</t>
  </si>
  <si>
    <t>Ökonometria</t>
  </si>
  <si>
    <t>Döntéselmélet és döntéstámogató modellek</t>
  </si>
  <si>
    <t>Kövér György</t>
  </si>
  <si>
    <t>Többváltozós statisztikai modellezés</t>
  </si>
  <si>
    <t>Matematikai-statisztikai elemzések almodul</t>
  </si>
  <si>
    <t>Gazdaságtudományi almodul</t>
  </si>
  <si>
    <t>Kutatásmódszertan és prezentációkészítés</t>
  </si>
  <si>
    <t>Általános pénzügyi szakmai ismeretek</t>
  </si>
  <si>
    <t>Specializációhoz kötődő pénzügyi ismeretek</t>
  </si>
  <si>
    <t>Haladó gazdasági és pénzügyi jog</t>
  </si>
  <si>
    <t>Haladó pénzügytan</t>
  </si>
  <si>
    <t>Haladó vállalati pénzügyek</t>
  </si>
  <si>
    <t>Varga József</t>
  </si>
  <si>
    <t>Adóelmélet és adópolitika</t>
  </si>
  <si>
    <t>Pénzügyi elmélettörténet</t>
  </si>
  <si>
    <t>Pénzügyi kontrolling</t>
  </si>
  <si>
    <t>Wickert Irén</t>
  </si>
  <si>
    <t>Gál Veronika Alexandra</t>
  </si>
  <si>
    <t>Hitelintézeti specializációhoz rendelt szakmai ismeretek</t>
  </si>
  <si>
    <t>Banküzemtan</t>
  </si>
  <si>
    <t>Pénzügypolitika</t>
  </si>
  <si>
    <t>Pénzügyi információs rendszerek</t>
  </si>
  <si>
    <t>Pénzügyi piacelemzés</t>
  </si>
  <si>
    <t>Barna Róbert</t>
  </si>
  <si>
    <t>Pénzügyi intézményrendszer működése</t>
  </si>
  <si>
    <t>Pénzügyi kimutatások elemzése</t>
  </si>
  <si>
    <t>Befektetéselemzés és kockázatkezelés</t>
  </si>
  <si>
    <t>Szabadon választható tárgyak (12 kredit teljesítése kötelező)</t>
  </si>
  <si>
    <t>Közösségi és pénzügyi gazdaságtan</t>
  </si>
  <si>
    <t>Koroseczné Pavlin Rita</t>
  </si>
  <si>
    <t>Moizs Attila</t>
  </si>
  <si>
    <t>Az agárfinanszírozás speciális makrogazdasági tényezői</t>
  </si>
  <si>
    <t>Pénzügyi válságok a közgazdaságtanban</t>
  </si>
  <si>
    <t>gyj</t>
  </si>
  <si>
    <t>Sipiczki Zoltán</t>
  </si>
  <si>
    <t>Mintatanterv</t>
  </si>
  <si>
    <t>Pénzügy mester szigorlat</t>
  </si>
  <si>
    <t xml:space="preserve">Alternatív pénzügyi rendszerek </t>
  </si>
  <si>
    <t>Sustainable development szabadon választható  almodul</t>
  </si>
  <si>
    <t>Energiagazdálkodás és környezeti mutatók módszertana</t>
  </si>
  <si>
    <t>Nagy Mónika Zita</t>
  </si>
  <si>
    <t>Sustainable finance</t>
  </si>
  <si>
    <t>Kerekes Sándor</t>
  </si>
  <si>
    <t>Gál Zoltán</t>
  </si>
  <si>
    <t>Térségi marketing szabadon választható  almodul</t>
  </si>
  <si>
    <t>Regional and settlement marketing</t>
  </si>
  <si>
    <t>Szigeti Orsolya</t>
  </si>
  <si>
    <t>Rural products (agricultural) marketing</t>
  </si>
  <si>
    <t>Regional destinations marketing</t>
  </si>
  <si>
    <t>Szendrő Katalin</t>
  </si>
  <si>
    <t>Alternatív pénzügyek szabadon választható modul</t>
  </si>
  <si>
    <t>Regional finance / Területi pénzügyek</t>
  </si>
  <si>
    <t>Szakszeminárium 3.</t>
  </si>
  <si>
    <t>Szakkollégiumi tevékenység</t>
  </si>
  <si>
    <t>Matematikai elemzés szabadon választható modul</t>
  </si>
  <si>
    <t>Hálózatkutatás</t>
  </si>
  <si>
    <t>Bánkuti Gyöngyi</t>
  </si>
  <si>
    <t>Operációkutatási esettanulmányok</t>
  </si>
  <si>
    <t xml:space="preserve">Pénzügy mesterszak </t>
  </si>
  <si>
    <t>3MMIT1DDM00017</t>
  </si>
  <si>
    <t>3MMAI1ÖKO00017</t>
  </si>
  <si>
    <t>3MMIT1TVS00017</t>
  </si>
  <si>
    <t>3MMAR1KUM00017</t>
  </si>
  <si>
    <t>3MPKT1KPG00017</t>
  </si>
  <si>
    <t>3MSZJ1GPJ00017</t>
  </si>
  <si>
    <t>3Mpkg1hpü00001</t>
  </si>
  <si>
    <t>3MPKT1HVP00017</t>
  </si>
  <si>
    <t>3MPKT1AEA00017</t>
  </si>
  <si>
    <t>3MNGK1PET00017</t>
  </si>
  <si>
    <t>3Mszj1pke00001</t>
  </si>
  <si>
    <t>3MPKT1PPE00017</t>
  </si>
  <si>
    <t>3MPKT1BUT00017</t>
  </si>
  <si>
    <t>3MPKT1PIU00017</t>
  </si>
  <si>
    <t>3MPKT1PUP00017</t>
  </si>
  <si>
    <t>3Mszj1pko00001</t>
  </si>
  <si>
    <t>3MMIT1PIR00017</t>
  </si>
  <si>
    <t>3MPKT1BEK00017</t>
  </si>
  <si>
    <t>3MPKT1PMS00017</t>
  </si>
  <si>
    <t>3MPKG3PVK00017</t>
  </si>
  <si>
    <t>3MPKG3AGF00017</t>
  </si>
  <si>
    <t>3MPKG3APR00017</t>
  </si>
  <si>
    <t>3MMÓD3ENG00017</t>
  </si>
  <si>
    <t>3MRTS3SUF00017</t>
  </si>
  <si>
    <t>3MRTS3REG00017</t>
  </si>
  <si>
    <t>3MMAR3RSM00017</t>
  </si>
  <si>
    <t>3MMAR3RPM00017</t>
  </si>
  <si>
    <t>3MMAR3RDM00017</t>
  </si>
  <si>
    <t>3MAMT3SZK00017</t>
  </si>
  <si>
    <t>3MMIT1HAK00017</t>
  </si>
  <si>
    <t>3MMIT1OKE00017</t>
  </si>
  <si>
    <t>Decision theory</t>
  </si>
  <si>
    <t>Econometrics</t>
  </si>
  <si>
    <t>Multivariate Statistical Modeling</t>
  </si>
  <si>
    <t>Research methodology and presentation techniques</t>
  </si>
  <si>
    <t>Public Economics and Finance</t>
  </si>
  <si>
    <t>Advanced economic and financial law</t>
  </si>
  <si>
    <t>Advanced finance</t>
  </si>
  <si>
    <t>Advanced Corporate Finance</t>
  </si>
  <si>
    <t>Tax Theory and Tax Policy</t>
  </si>
  <si>
    <t>The Theory of  Finance</t>
  </si>
  <si>
    <t>Financial Statement Analysis</t>
  </si>
  <si>
    <t>Financial market analysis</t>
  </si>
  <si>
    <t>Banking Operations Course</t>
  </si>
  <si>
    <t>Financial institutional framework</t>
  </si>
  <si>
    <t>Financial policy</t>
  </si>
  <si>
    <t>Financial controlling</t>
  </si>
  <si>
    <t>Financial information systems</t>
  </si>
  <si>
    <t>Investment Analysis and Risk Management</t>
  </si>
  <si>
    <t>Professional Final Exam</t>
  </si>
  <si>
    <t>Thesis Seminar 1</t>
  </si>
  <si>
    <t>Thesis Seminar 2</t>
  </si>
  <si>
    <t>Thesis Seminar 3</t>
  </si>
  <si>
    <t>Economics of Financial Crises</t>
  </si>
  <si>
    <t>Special Macroeconomic Factors of Agrcicultural Financing</t>
  </si>
  <si>
    <t>Alternatve Finance Systems</t>
  </si>
  <si>
    <t>Energy-Management and Methodology of Enviroment Indicators</t>
  </si>
  <si>
    <t>Regional Finance</t>
  </si>
  <si>
    <t>College for Advanced Studies</t>
  </si>
  <si>
    <t>Network Science</t>
  </si>
  <si>
    <t>Case Studies in Operation Research</t>
  </si>
  <si>
    <t>3MMIT1TEI00017</t>
  </si>
  <si>
    <t>Térinformatika</t>
  </si>
  <si>
    <t>Spatial informatics</t>
  </si>
  <si>
    <t>Módszertani Intézet</t>
  </si>
  <si>
    <t>Marketing és Menedzsment Intézet</t>
  </si>
  <si>
    <t>Tantárgyfelelős szervezeti egység</t>
  </si>
  <si>
    <t>Pénzügy és Számvitel Intézet</t>
  </si>
  <si>
    <t>Regionális- és Agrárgazdaságtani Intézet</t>
  </si>
  <si>
    <t>szak</t>
  </si>
  <si>
    <t>modul</t>
  </si>
  <si>
    <t>kurzuskód</t>
  </si>
  <si>
    <t>kurzusnév</t>
  </si>
  <si>
    <t>féléve</t>
  </si>
  <si>
    <t>óraszáma (EA)</t>
  </si>
  <si>
    <t>óraszáma(sz)</t>
  </si>
  <si>
    <t>kreditértéke</t>
  </si>
  <si>
    <t>tf oktatója</t>
  </si>
  <si>
    <t>intézete</t>
  </si>
  <si>
    <t>Összeg / kreditértéke</t>
  </si>
  <si>
    <t>Sorcímkék</t>
  </si>
  <si>
    <t>Végösszeg</t>
  </si>
  <si>
    <t>3MNP18</t>
  </si>
  <si>
    <t>MPSZ18</t>
  </si>
  <si>
    <t>sz</t>
  </si>
  <si>
    <t>Az agrárfinanszírozás speciális makrogazdasági tényezői</t>
  </si>
  <si>
    <t>Szabó-Szentgróti Gábor</t>
  </si>
  <si>
    <t>Nemzetközi kreditmobilitási modul*</t>
  </si>
  <si>
    <t>Külföldön teljesített kurzus 1.</t>
  </si>
  <si>
    <t>Moblity course 1</t>
  </si>
  <si>
    <t>Moblity course 2</t>
  </si>
  <si>
    <t>Moblity course 3</t>
  </si>
  <si>
    <t xml:space="preserve">*A fogadó intézmény teljesítendő kreditekre vonatkozó elvárásai és kínált kurzuslistája szerint  (előzetesen a szakfelelőssel egyeztetett és az oktatási dékánhelyettes jóváhagyásával) felvett kurzusok. Meglévő és új Erasmus+ partnerintézményekben lehet részt venni mobilitásban az intézményi pályázati kiírásokban meghirdetett módon, a harmadik félévtől. A külföldi intézményben teljestített kurzusok elfogadásának alapdokumentuma a hallgatóval kötött Mobilitási Tanulmányi Szerződés (Learning agreement, amely rögzíti a törzstárgyak ekvivalenciáját) és a fogadó intézmény által kiállított Tanulmányi eredmények dokumentum (Transcript of credits). A beszámítás szabadon választható kurzusként hazai kreditértéken történik. A külföldi intézmény idegen nyelvi kurzusai és interkulturális témájú kurzusai is felvehetők, de a szaktárgyi kreditek túlsúlyát biztosítani kell.(Két lezárt félévet követően van lehetőség pályázni.) </t>
  </si>
  <si>
    <t>Képzési program (KPR) kódja: 3MNP19</t>
  </si>
  <si>
    <t>Érvényes: 2019. szeptembertől</t>
  </si>
  <si>
    <t>Szakszeminárium 1. Forráskezelés és -feldolgozás</t>
  </si>
  <si>
    <t>Szakszeminárium 2. Tudományos dolgozatok készítése</t>
  </si>
  <si>
    <t>GTK</t>
  </si>
  <si>
    <t>Választott konzulens</t>
  </si>
  <si>
    <t>Borbély Csaba</t>
  </si>
  <si>
    <t>3MPEN3NK100019</t>
  </si>
  <si>
    <t>3MPEN3NK200019</t>
  </si>
  <si>
    <t>3MPEN3NK300019</t>
  </si>
  <si>
    <t>3MMOD1SSZ10019</t>
  </si>
  <si>
    <t>3MMOD1SSZ20019</t>
  </si>
  <si>
    <t>3MGTK1SSZ30019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</si>
</sst>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3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b/>
      <sz val="12"/>
      <color theme="1" tint="4.9989318521683403E-2"/>
      <name val="Arial"/>
      <family val="2"/>
      <charset val="238"/>
    </font>
    <font>
      <sz val="10"/>
      <color theme="1" tint="4.9989318521683403E-2"/>
      <name val="Times New Roman"/>
      <family val="1"/>
      <charset val="238"/>
    </font>
    <font>
      <sz val="10"/>
      <color theme="1" tint="4.9989318521683403E-2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42">
    <xf numFmtId="0" fontId="0" fillId="0" borderId="0" xfId="0"/>
    <xf numFmtId="0" fontId="1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shrinkToFit="1"/>
    </xf>
    <xf numFmtId="0" fontId="9" fillId="0" borderId="0" xfId="0" applyFont="1" applyFill="1"/>
    <xf numFmtId="0" fontId="10" fillId="0" borderId="0" xfId="0" applyFont="1" applyFill="1"/>
    <xf numFmtId="0" fontId="0" fillId="0" borderId="0" xfId="0" applyFill="1"/>
    <xf numFmtId="0" fontId="5" fillId="0" borderId="0" xfId="0" applyFont="1" applyAlignment="1">
      <alignment vertical="center"/>
    </xf>
    <xf numFmtId="0" fontId="1" fillId="0" borderId="10" xfId="0" applyFont="1" applyBorder="1"/>
    <xf numFmtId="0" fontId="0" fillId="0" borderId="10" xfId="0" applyBorder="1"/>
    <xf numFmtId="49" fontId="1" fillId="3" borderId="12" xfId="0" applyNumberFormat="1" applyFont="1" applyFill="1" applyBorder="1" applyAlignment="1">
      <alignment horizontal="center" vertical="center" shrinkToFit="1"/>
    </xf>
    <xf numFmtId="1" fontId="1" fillId="2" borderId="12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/>
    <xf numFmtId="0" fontId="1" fillId="2" borderId="15" xfId="0" applyFont="1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Border="1"/>
    <xf numFmtId="0" fontId="12" fillId="0" borderId="0" xfId="0" applyFont="1" applyFill="1" applyBorder="1"/>
    <xf numFmtId="0" fontId="8" fillId="0" borderId="10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 shrinkToFit="1"/>
    </xf>
    <xf numFmtId="0" fontId="1" fillId="8" borderId="31" xfId="0" applyFont="1" applyFill="1" applyBorder="1" applyAlignment="1">
      <alignment horizontal="center" vertical="center" shrinkToFit="1"/>
    </xf>
    <xf numFmtId="0" fontId="1" fillId="8" borderId="1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8" borderId="15" xfId="0" applyFont="1" applyFill="1" applyBorder="1" applyAlignment="1">
      <alignment horizontal="left" vertical="center" shrinkToFit="1"/>
    </xf>
    <xf numFmtId="0" fontId="1" fillId="8" borderId="31" xfId="0" applyFont="1" applyFill="1" applyBorder="1" applyAlignment="1">
      <alignment vertical="center" shrinkToFit="1"/>
    </xf>
    <xf numFmtId="164" fontId="9" fillId="0" borderId="0" xfId="0" applyNumberFormat="1" applyFont="1" applyAlignment="1">
      <alignment vertical="center"/>
    </xf>
    <xf numFmtId="16" fontId="5" fillId="0" borderId="0" xfId="0" applyNumberFormat="1" applyFont="1" applyAlignment="1">
      <alignment horizontal="center" vertical="center"/>
    </xf>
    <xf numFmtId="0" fontId="13" fillId="8" borderId="31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vertical="center" shrinkToFit="1"/>
    </xf>
    <xf numFmtId="0" fontId="1" fillId="8" borderId="12" xfId="0" applyFont="1" applyFill="1" applyBorder="1" applyAlignment="1">
      <alignment horizontal="center" vertical="center" shrinkToFit="1"/>
    </xf>
    <xf numFmtId="0" fontId="1" fillId="8" borderId="15" xfId="0" applyFont="1" applyFill="1" applyBorder="1" applyAlignment="1">
      <alignment horizontal="center" vertical="center" shrinkToFit="1"/>
    </xf>
    <xf numFmtId="0" fontId="1" fillId="8" borderId="1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1" fontId="8" fillId="0" borderId="19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1" fontId="8" fillId="0" borderId="25" xfId="0" applyNumberFormat="1" applyFont="1" applyBorder="1" applyAlignment="1">
      <alignment horizontal="center" vertical="center" shrinkToFit="1"/>
    </xf>
    <xf numFmtId="0" fontId="1" fillId="6" borderId="3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left" vertical="center" shrinkToFit="1"/>
    </xf>
    <xf numFmtId="0" fontId="1" fillId="6" borderId="33" xfId="0" applyFont="1" applyFill="1" applyBorder="1" applyAlignment="1">
      <alignment vertical="center" shrinkToFit="1"/>
    </xf>
    <xf numFmtId="0" fontId="1" fillId="6" borderId="44" xfId="0" applyFont="1" applyFill="1" applyBorder="1" applyAlignment="1">
      <alignment horizontal="center" vertical="center" shrinkToFit="1"/>
    </xf>
    <xf numFmtId="0" fontId="1" fillId="6" borderId="47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shrinkToFit="1"/>
    </xf>
    <xf numFmtId="0" fontId="8" fillId="0" borderId="49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49" fontId="16" fillId="0" borderId="18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0" xfId="0" applyFont="1" applyBorder="1"/>
    <xf numFmtId="49" fontId="16" fillId="0" borderId="7" xfId="0" applyNumberFormat="1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0" xfId="0" applyFont="1"/>
    <xf numFmtId="49" fontId="16" fillId="0" borderId="7" xfId="0" applyNumberFormat="1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/>
    <xf numFmtId="0" fontId="16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/>
    </xf>
    <xf numFmtId="0" fontId="16" fillId="0" borderId="46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center" vertical="center"/>
    </xf>
    <xf numFmtId="49" fontId="16" fillId="0" borderId="40" xfId="0" applyNumberFormat="1" applyFont="1" applyFill="1" applyBorder="1" applyAlignment="1">
      <alignment horizontal="center" vertical="center" shrinkToFit="1"/>
    </xf>
    <xf numFmtId="0" fontId="18" fillId="0" borderId="49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8" fillId="0" borderId="0" xfId="0" applyFont="1" applyFill="1"/>
    <xf numFmtId="0" fontId="18" fillId="0" borderId="5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left" vertical="center" shrinkToFit="1"/>
    </xf>
    <xf numFmtId="0" fontId="16" fillId="0" borderId="7" xfId="0" applyFont="1" applyFill="1" applyBorder="1" applyAlignment="1">
      <alignment horizontal="left" vertical="center" shrinkToFit="1"/>
    </xf>
    <xf numFmtId="0" fontId="16" fillId="0" borderId="34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52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left" vertical="center" shrinkToFit="1"/>
    </xf>
    <xf numFmtId="0" fontId="8" fillId="0" borderId="52" xfId="0" applyFont="1" applyFill="1" applyBorder="1" applyAlignment="1">
      <alignment horizontal="left" vertical="center" shrinkToFit="1"/>
    </xf>
    <xf numFmtId="0" fontId="8" fillId="0" borderId="34" xfId="0" applyFont="1" applyFill="1" applyBorder="1" applyAlignment="1">
      <alignment vertical="center" shrinkToFit="1"/>
    </xf>
    <xf numFmtId="0" fontId="8" fillId="0" borderId="40" xfId="0" applyFont="1" applyFill="1" applyBorder="1" applyAlignment="1">
      <alignment horizontal="left" vertical="center" shrinkToFit="1"/>
    </xf>
    <xf numFmtId="0" fontId="8" fillId="0" borderId="40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horizontal="left" vertical="center" shrinkToFit="1"/>
    </xf>
    <xf numFmtId="0" fontId="1" fillId="6" borderId="44" xfId="0" applyFont="1" applyFill="1" applyBorder="1" applyAlignment="1">
      <alignment vertical="center" shrinkToFit="1"/>
    </xf>
    <xf numFmtId="0" fontId="8" fillId="0" borderId="8" xfId="0" applyFont="1" applyFill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8" fillId="9" borderId="0" xfId="0" applyFont="1" applyFill="1"/>
    <xf numFmtId="0" fontId="16" fillId="0" borderId="36" xfId="0" applyFont="1" applyFill="1" applyBorder="1" applyAlignment="1">
      <alignment horizontal="left" vertical="center" shrinkToFit="1"/>
    </xf>
    <xf numFmtId="0" fontId="16" fillId="0" borderId="24" xfId="0" applyFont="1" applyFill="1" applyBorder="1" applyAlignment="1">
      <alignment horizontal="left" vertical="center" shrinkToFit="1"/>
    </xf>
    <xf numFmtId="0" fontId="16" fillId="0" borderId="32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vertical="center"/>
    </xf>
    <xf numFmtId="0" fontId="8" fillId="0" borderId="40" xfId="0" applyFont="1" applyFill="1" applyBorder="1" applyAlignment="1">
      <alignment vertical="center"/>
    </xf>
    <xf numFmtId="0" fontId="19" fillId="9" borderId="33" xfId="0" applyFont="1" applyFill="1" applyBorder="1"/>
    <xf numFmtId="0" fontId="19" fillId="9" borderId="38" xfId="0" applyFont="1" applyFill="1" applyBorder="1"/>
    <xf numFmtId="0" fontId="19" fillId="9" borderId="44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left" vertical="center" shrinkToFit="1"/>
    </xf>
    <xf numFmtId="0" fontId="16" fillId="0" borderId="8" xfId="0" applyFont="1" applyFill="1" applyBorder="1" applyAlignment="1">
      <alignment horizontal="left" vertical="center" shrinkToFit="1"/>
    </xf>
    <xf numFmtId="0" fontId="16" fillId="0" borderId="52" xfId="0" applyFont="1" applyFill="1" applyBorder="1" applyAlignment="1">
      <alignment horizontal="left" vertical="center" shrinkToFit="1"/>
    </xf>
    <xf numFmtId="0" fontId="16" fillId="0" borderId="51" xfId="0" applyFont="1" applyFill="1" applyBorder="1" applyAlignment="1">
      <alignment horizontal="left" vertical="center" shrinkToFit="1"/>
    </xf>
    <xf numFmtId="0" fontId="16" fillId="0" borderId="18" xfId="0" applyFont="1" applyFill="1" applyBorder="1"/>
    <xf numFmtId="0" fontId="16" fillId="0" borderId="7" xfId="0" applyFont="1" applyFill="1" applyBorder="1"/>
    <xf numFmtId="0" fontId="16" fillId="0" borderId="40" xfId="0" applyFont="1" applyFill="1" applyBorder="1"/>
    <xf numFmtId="0" fontId="8" fillId="0" borderId="5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shrinkToFit="1"/>
    </xf>
    <xf numFmtId="0" fontId="8" fillId="0" borderId="18" xfId="0" applyFont="1" applyFill="1" applyBorder="1" applyAlignment="1">
      <alignment vertical="center" shrinkToFit="1"/>
    </xf>
    <xf numFmtId="0" fontId="8" fillId="0" borderId="7" xfId="0" applyFont="1" applyFill="1" applyBorder="1" applyAlignment="1">
      <alignment vertical="center" shrinkToFit="1"/>
    </xf>
    <xf numFmtId="0" fontId="8" fillId="0" borderId="40" xfId="0" applyFont="1" applyFill="1" applyBorder="1"/>
    <xf numFmtId="0" fontId="8" fillId="0" borderId="35" xfId="0" applyFont="1" applyFill="1" applyBorder="1" applyAlignment="1">
      <alignment horizontal="left" vertical="center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45" xfId="0" applyFont="1" applyFill="1" applyBorder="1" applyAlignment="1">
      <alignment horizontal="left" vertical="center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8" fillId="0" borderId="40" xfId="0" applyFont="1" applyBorder="1"/>
    <xf numFmtId="0" fontId="8" fillId="0" borderId="2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5" xfId="1" applyFont="1" applyBorder="1" applyAlignment="1">
      <alignment vertical="center" shrinkToFit="1"/>
    </xf>
    <xf numFmtId="0" fontId="8" fillId="0" borderId="9" xfId="1" applyFont="1" applyBorder="1" applyAlignment="1">
      <alignment vertical="center" shrinkToFit="1"/>
    </xf>
    <xf numFmtId="0" fontId="8" fillId="0" borderId="45" xfId="1" applyFont="1" applyBorder="1" applyAlignment="1">
      <alignment vertical="center" shrinkToFit="1"/>
    </xf>
    <xf numFmtId="49" fontId="8" fillId="0" borderId="40" xfId="0" applyNumberFormat="1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left" vertical="center" shrinkToFit="1"/>
    </xf>
    <xf numFmtId="0" fontId="8" fillId="0" borderId="44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horizontal="center"/>
    </xf>
    <xf numFmtId="0" fontId="1" fillId="6" borderId="54" xfId="0" applyFont="1" applyFill="1" applyBorder="1" applyAlignment="1">
      <alignment horizontal="left" vertical="center" shrinkToFit="1"/>
    </xf>
    <xf numFmtId="0" fontId="1" fillId="6" borderId="20" xfId="0" applyFont="1" applyFill="1" applyBorder="1" applyAlignment="1">
      <alignment vertical="center" shrinkToFit="1"/>
    </xf>
    <xf numFmtId="0" fontId="1" fillId="6" borderId="20" xfId="0" applyFont="1" applyFill="1" applyBorder="1" applyAlignment="1">
      <alignment horizontal="center" vertical="center" shrinkToFit="1"/>
    </xf>
    <xf numFmtId="0" fontId="8" fillId="0" borderId="7" xfId="0" applyFont="1" applyFill="1" applyBorder="1"/>
    <xf numFmtId="0" fontId="8" fillId="0" borderId="9" xfId="1" applyFont="1" applyBorder="1"/>
    <xf numFmtId="0" fontId="8" fillId="0" borderId="45" xfId="1" applyFont="1" applyBorder="1"/>
    <xf numFmtId="0" fontId="8" fillId="0" borderId="7" xfId="0" applyFont="1" applyBorder="1"/>
    <xf numFmtId="0" fontId="8" fillId="0" borderId="8" xfId="1" applyFont="1" applyFill="1" applyBorder="1" applyAlignment="1">
      <alignment vertical="center" shrinkToFit="1"/>
    </xf>
    <xf numFmtId="49" fontId="8" fillId="0" borderId="34" xfId="0" applyNumberFormat="1" applyFont="1" applyFill="1" applyBorder="1" applyAlignment="1">
      <alignment horizontal="center" vertical="center" shrinkToFit="1"/>
    </xf>
    <xf numFmtId="49" fontId="8" fillId="0" borderId="8" xfId="0" applyNumberFormat="1" applyFont="1" applyFill="1" applyBorder="1" applyAlignment="1">
      <alignment horizontal="center" vertical="center" shrinkToFit="1"/>
    </xf>
    <xf numFmtId="49" fontId="8" fillId="0" borderId="52" xfId="0" applyNumberFormat="1" applyFont="1" applyFill="1" applyBorder="1" applyAlignment="1">
      <alignment horizontal="center" vertical="center" shrinkToFit="1"/>
    </xf>
    <xf numFmtId="0" fontId="8" fillId="0" borderId="35" xfId="1" applyFont="1" applyBorder="1" applyAlignment="1">
      <alignment horizontal="left" vertical="center" shrinkToFit="1"/>
    </xf>
    <xf numFmtId="0" fontId="8" fillId="0" borderId="45" xfId="1" applyFont="1" applyBorder="1" applyAlignment="1">
      <alignment horizontal="left" vertical="center" shrinkToFit="1"/>
    </xf>
    <xf numFmtId="0" fontId="1" fillId="6" borderId="20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52" xfId="0" applyFont="1" applyBorder="1"/>
    <xf numFmtId="49" fontId="16" fillId="0" borderId="34" xfId="0" applyNumberFormat="1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horizontal="center" vertical="center" shrinkToFit="1"/>
    </xf>
    <xf numFmtId="49" fontId="16" fillId="0" borderId="8" xfId="0" applyNumberFormat="1" applyFont="1" applyFill="1" applyBorder="1" applyAlignment="1">
      <alignment horizontal="center" vertical="center" shrinkToFit="1"/>
    </xf>
    <xf numFmtId="0" fontId="19" fillId="9" borderId="48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9" borderId="5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9" fillId="9" borderId="46" xfId="0" applyFont="1" applyFill="1" applyBorder="1" applyAlignment="1">
      <alignment horizontal="center"/>
    </xf>
    <xf numFmtId="0" fontId="19" fillId="9" borderId="50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33" xfId="0" applyFont="1" applyFill="1" applyBorder="1" applyAlignment="1">
      <alignment horizontal="left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36" xfId="0" applyFont="1" applyFill="1" applyBorder="1" applyAlignment="1">
      <alignment horizontal="left" vertical="center"/>
    </xf>
    <xf numFmtId="0" fontId="17" fillId="4" borderId="5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20" fillId="9" borderId="40" xfId="0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31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8" fillId="0" borderId="0" xfId="0" applyFont="1" applyFill="1" applyBorder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7" fillId="9" borderId="7" xfId="0" applyFont="1" applyFill="1" applyBorder="1" applyAlignment="1">
      <alignment horizontal="left" vertical="center"/>
    </xf>
    <xf numFmtId="49" fontId="18" fillId="0" borderId="36" xfId="0" applyNumberFormat="1" applyFont="1" applyFill="1" applyBorder="1" applyAlignment="1">
      <alignment horizontal="center" vertical="center" shrinkToFit="1"/>
    </xf>
    <xf numFmtId="49" fontId="18" fillId="0" borderId="24" xfId="0" applyNumberFormat="1" applyFont="1" applyFill="1" applyBorder="1" applyAlignment="1">
      <alignment horizontal="center" vertical="center" shrinkToFit="1"/>
    </xf>
    <xf numFmtId="0" fontId="18" fillId="0" borderId="51" xfId="0" applyFont="1" applyFill="1" applyBorder="1" applyAlignment="1">
      <alignment vertical="center"/>
    </xf>
    <xf numFmtId="0" fontId="8" fillId="0" borderId="34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left" vertical="center" shrinkToFit="1"/>
    </xf>
    <xf numFmtId="0" fontId="8" fillId="0" borderId="15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left"/>
    </xf>
    <xf numFmtId="0" fontId="8" fillId="0" borderId="32" xfId="0" applyFont="1" applyFill="1" applyBorder="1" applyAlignment="1">
      <alignment vertical="center"/>
    </xf>
    <xf numFmtId="0" fontId="1" fillId="0" borderId="7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0" borderId="8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4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2" xfId="0" applyFont="1" applyFill="1" applyBorder="1" applyAlignment="1">
      <alignment horizontal="left"/>
    </xf>
    <xf numFmtId="0" fontId="1" fillId="0" borderId="3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7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50" xfId="0" applyFont="1" applyFill="1" applyBorder="1" applyAlignment="1">
      <alignment horizontal="center"/>
    </xf>
    <xf numFmtId="0" fontId="8" fillId="0" borderId="46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8" fillId="0" borderId="36" xfId="0" applyFont="1" applyBorder="1"/>
    <xf numFmtId="0" fontId="2" fillId="3" borderId="15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14" fillId="5" borderId="48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5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5" xfId="0" applyFont="1" applyBorder="1"/>
    <xf numFmtId="0" fontId="8" fillId="0" borderId="33" xfId="0" applyFont="1" applyBorder="1"/>
    <xf numFmtId="0" fontId="11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8" fillId="10" borderId="4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18" fillId="10" borderId="42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0" xfId="0" applyFont="1" applyFill="1" applyBorder="1" applyAlignment="1">
      <alignment horizontal="center" vertical="center"/>
    </xf>
    <xf numFmtId="0" fontId="18" fillId="10" borderId="39" xfId="0" applyFont="1" applyFill="1" applyBorder="1" applyAlignment="1">
      <alignment horizontal="center" vertical="center"/>
    </xf>
    <xf numFmtId="0" fontId="18" fillId="10" borderId="48" xfId="0" applyFont="1" applyFill="1" applyBorder="1" applyAlignment="1">
      <alignment horizontal="center" vertical="center"/>
    </xf>
    <xf numFmtId="0" fontId="18" fillId="10" borderId="44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" fillId="5" borderId="15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</cellXfs>
  <cellStyles count="2">
    <cellStyle name="Normá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vacs.bernadett" refreshedDate="43399.791909490741" createdVersion="3" refreshedVersion="3" minRefreshableVersion="3" recordCount="45">
  <cacheSource type="worksheet">
    <worksheetSource ref="A1:J40" sheet="Munka1"/>
  </cacheSource>
  <cacheFields count="10">
    <cacheField name="szak" numFmtId="0">
      <sharedItems/>
    </cacheField>
    <cacheField name="modul" numFmtId="0">
      <sharedItems containsMixedTypes="1" containsNumber="1" containsInteger="1" minValue="0" maxValue="0"/>
    </cacheField>
    <cacheField name="kurzuskód" numFmtId="0">
      <sharedItems containsMixedTypes="1" containsNumber="1" containsInteger="1" minValue="0" maxValue="0"/>
    </cacheField>
    <cacheField name="kurzusnév" numFmtId="0">
      <sharedItems containsMixedTypes="1" containsNumber="1" containsInteger="1" minValue="0" maxValue="0" count="33">
        <n v="0"/>
        <s v="Döntéselmélet és döntéstámogató modellek"/>
        <s v="Ökonometria"/>
        <s v="Többváltozós statisztikai modellezés"/>
        <s v="Kutatásmódszertan és prezentációkészítés"/>
        <s v="Közösségi és pénzügyi gazdaságtan"/>
        <s v="Haladó gazdasági és pénzügyi jog"/>
        <s v="Összesen"/>
        <s v="Haladó pénzügytan"/>
        <s v="Haladó vállalati pénzügyek"/>
        <s v="Adóelmélet és adópolitika"/>
        <s v="Pénzügyi elmélettörténet"/>
        <s v="Pénzügyi kimutatások elemzése"/>
        <s v="Pénzügyi piacelemzés"/>
        <s v="Banküzemtan"/>
        <s v="Pénzügyi intézményrendszer működése"/>
        <s v="Pénzügypolitika"/>
        <s v="Pénzügyi kontrolling"/>
        <s v="Pénzügyi információs rendszerek"/>
        <s v="Befektetéselemzés és kockázatkezelés"/>
        <s v="Pénzügy mester szigorlat"/>
        <s v="Szakszeminárium 1."/>
        <s v="Szakszeminárium 2."/>
        <s v="Szakszeminárium 3."/>
        <s v="Kötelező összesen"/>
        <s v="Kötelező féléves összesen"/>
        <s v="Pénzügyi válságok a közgazdaságtanban"/>
        <s v="Az agárfinanszírozás speciális makrogazdasági tényezői"/>
        <s v="Alternatív pénzügyi rendszerek "/>
        <s v="Energiagazdálkodás és környezeti mutatók módszertana"/>
        <s v="Sustainable finance"/>
        <s v="Regional finance / Területi pénzügyek"/>
        <s v="Térinformatika"/>
      </sharedItems>
    </cacheField>
    <cacheField name="féléve" numFmtId="0">
      <sharedItems containsSemiMixedTypes="0" containsString="0" containsNumber="1" containsInteger="1" minValue="1" maxValue="4"/>
    </cacheField>
    <cacheField name="óraszáma (EA)" numFmtId="0">
      <sharedItems containsSemiMixedTypes="0" containsString="0" containsNumber="1" containsInteger="1" minValue="0" maxValue="338"/>
    </cacheField>
    <cacheField name="óraszáma(sz)" numFmtId="0">
      <sharedItems containsSemiMixedTypes="0" containsString="0" containsNumber="1" containsInteger="1" minValue="0" maxValue="598"/>
    </cacheField>
    <cacheField name="kreditértéke" numFmtId="0">
      <sharedItems containsSemiMixedTypes="0" containsString="0" containsNumber="1" containsInteger="1" minValue="0" maxValue="108"/>
    </cacheField>
    <cacheField name="tf oktatója" numFmtId="0">
      <sharedItems containsMixedTypes="1" containsNumber="1" containsInteger="1" minValue="0" maxValue="0" count="17">
        <n v="0"/>
        <s v="Stettner Eleonóra"/>
        <s v="Kövér György"/>
        <s v="Szente Viktória"/>
        <s v="Parádi-Dolgos Anett"/>
        <s v="Moizs Attila"/>
        <s v="Varga József"/>
        <s v="Gál Veronika Alexandra"/>
        <s v="Szávai Ferenc"/>
        <s v="Wickert Irén"/>
        <s v="Oroszi Sándor"/>
        <s v="Koroseczné Pavlin Rita"/>
        <s v="Barna Róbert"/>
        <s v="Sipiczki Zoltán"/>
        <s v="Nagy Mónika Zita"/>
        <s v="Kerekes Sándor"/>
        <s v="Gál Zoltán"/>
      </sharedItems>
    </cacheField>
    <cacheField name="intézete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3MNVAM18"/>
    <n v="0"/>
    <s v="Kötelező tárgyak"/>
    <x v="0"/>
    <n v="4"/>
    <n v="0"/>
    <n v="0"/>
    <n v="0"/>
    <x v="0"/>
    <n v="0"/>
  </r>
  <r>
    <s v="3MNVAM19"/>
    <s v="Kötelező tárgyak"/>
    <s v="Gazdaságtudományi és társadalomtudományi ismeretek"/>
    <x v="0"/>
    <n v="4"/>
    <n v="0"/>
    <n v="0"/>
    <n v="0"/>
    <x v="0"/>
    <n v="0"/>
  </r>
  <r>
    <s v="3MNVAM20"/>
    <s v="Gazdaságtudományi és társadalomtudományi ismeretek"/>
    <s v="Matematikai-statisztikai elemzések almodul"/>
    <x v="0"/>
    <n v="4"/>
    <n v="0"/>
    <n v="0"/>
    <n v="0"/>
    <x v="0"/>
    <n v="0"/>
  </r>
  <r>
    <s v="3MNVAM21"/>
    <s v="Matematikai-statisztikai elemzések almodul"/>
    <s v="3MMIT1DDM00017"/>
    <x v="1"/>
    <n v="2"/>
    <n v="0"/>
    <n v="4"/>
    <n v="5"/>
    <x v="1"/>
    <s v="Módszertani Intézet"/>
  </r>
  <r>
    <s v="3MNVAM22"/>
    <s v="Matematikai-statisztikai elemzések almodul"/>
    <s v="3MMAI1ÖKO00017"/>
    <x v="2"/>
    <n v="2"/>
    <n v="0"/>
    <n v="4"/>
    <n v="5"/>
    <x v="2"/>
    <s v="Módszertani Intézet"/>
  </r>
  <r>
    <s v="3MNVAM23"/>
    <s v="Matematikai-statisztikai elemzések almodul"/>
    <s v="3MMIT1TVS00017"/>
    <x v="3"/>
    <n v="2"/>
    <n v="0"/>
    <n v="4"/>
    <n v="5"/>
    <x v="2"/>
    <s v="Módszertani Intézet"/>
  </r>
  <r>
    <s v="3MNVAM24"/>
    <s v="Matematikai-statisztikai elemzések almodul"/>
    <s v="3MMAR1KUM00017"/>
    <x v="4"/>
    <n v="2"/>
    <n v="0"/>
    <n v="4"/>
    <n v="5"/>
    <x v="3"/>
    <s v="Marketing és Menedzsment Intézet"/>
  </r>
  <r>
    <s v="3MNVAM25"/>
    <s v="Matematikai-statisztikai elemzések almodul"/>
    <s v="Gazdaságtudományi almodul"/>
    <x v="0"/>
    <n v="4"/>
    <n v="0"/>
    <n v="0"/>
    <n v="0"/>
    <x v="0"/>
    <n v="0"/>
  </r>
  <r>
    <s v="3MNVAM26"/>
    <s v="Gazdaságtudományi almodul"/>
    <s v="3MPKT1KPG00017"/>
    <x v="5"/>
    <n v="1"/>
    <n v="2"/>
    <n v="2"/>
    <n v="5"/>
    <x v="4"/>
    <s v="Pénzügy és Számvitel Intézet"/>
  </r>
  <r>
    <s v="3MNVAM27"/>
    <s v="Gazdaságtudományi almodul"/>
    <s v="3MSZJ1GPJ00017"/>
    <x v="6"/>
    <n v="2"/>
    <n v="4"/>
    <n v="0"/>
    <n v="5"/>
    <x v="5"/>
    <s v="Pénzügy és Számvitel Intézet"/>
  </r>
  <r>
    <s v="3MNVAM28"/>
    <s v="Gazdaságtudományi almodul"/>
    <n v="0"/>
    <x v="7"/>
    <n v="1"/>
    <n v="6"/>
    <n v="18"/>
    <n v="30"/>
    <x v="0"/>
    <n v="0"/>
  </r>
  <r>
    <s v="3MNVAM29"/>
    <n v="0"/>
    <s v="Általános pénzügyi szakmai ismeretek"/>
    <x v="0"/>
    <n v="4"/>
    <n v="0"/>
    <n v="0"/>
    <n v="0"/>
    <x v="0"/>
    <n v="0"/>
  </r>
  <r>
    <s v="3MNVAM30"/>
    <s v="Általános pénzügyi szakmai ismeretek"/>
    <s v="3Mpkg1hpü00001"/>
    <x v="8"/>
    <n v="2"/>
    <n v="2"/>
    <n v="2"/>
    <n v="5"/>
    <x v="6"/>
    <s v="Pénzügy és Számvitel Intézet"/>
  </r>
  <r>
    <s v="3MNVAM31"/>
    <s v="Általános pénzügyi szakmai ismeretek"/>
    <s v="3MPKT1HVP00017"/>
    <x v="9"/>
    <n v="1"/>
    <n v="0"/>
    <n v="4"/>
    <n v="5"/>
    <x v="7"/>
    <s v="Pénzügy és Számvitel Intézet"/>
  </r>
  <r>
    <s v="3MNVAM32"/>
    <s v="Általános pénzügyi szakmai ismeretek"/>
    <s v="3MPKT1AEA00017"/>
    <x v="10"/>
    <n v="1"/>
    <n v="2"/>
    <n v="2"/>
    <n v="5"/>
    <x v="4"/>
    <s v="Pénzügy és Számvitel Intézet"/>
  </r>
  <r>
    <s v="3MNVAM33"/>
    <s v="Általános pénzügyi szakmai ismeretek"/>
    <s v="3MNGK1PET00017"/>
    <x v="11"/>
    <n v="1"/>
    <n v="2"/>
    <n v="2"/>
    <n v="5"/>
    <x v="8"/>
    <s v="Regionális- és Agrárgazdaságtani Intézet"/>
  </r>
  <r>
    <s v="3MNVAM34"/>
    <s v="Általános pénzügyi szakmai ismeretek"/>
    <s v="3Mszj1pke00001"/>
    <x v="12"/>
    <n v="1"/>
    <n v="2"/>
    <n v="2"/>
    <n v="5"/>
    <x v="9"/>
    <s v="Pénzügy és Számvitel Intézet"/>
  </r>
  <r>
    <s v="3MNVAM35"/>
    <s v="Általános pénzügyi szakmai ismeretek"/>
    <s v="3MPKT1PPE00017"/>
    <x v="13"/>
    <n v="1"/>
    <n v="0"/>
    <n v="4"/>
    <n v="5"/>
    <x v="7"/>
    <s v="Pénzügy és Számvitel Intézet"/>
  </r>
  <r>
    <s v="3MNVAM36"/>
    <s v="Általános pénzügyi szakmai ismeretek"/>
    <n v="0"/>
    <x v="7"/>
    <n v="1"/>
    <n v="8"/>
    <n v="16"/>
    <n v="30"/>
    <x v="0"/>
    <n v="0"/>
  </r>
  <r>
    <s v="3MNVAM37"/>
    <n v="0"/>
    <s v="Hitelintézeti specializációhoz rendelt szakmai ismeretek"/>
    <x v="0"/>
    <n v="4"/>
    <n v="0"/>
    <n v="0"/>
    <n v="0"/>
    <x v="0"/>
    <n v="0"/>
  </r>
  <r>
    <s v="3MNVAM38"/>
    <s v="Hitelintézeti specializációhoz rendelt szakmai ismeretek"/>
    <s v="3MPKT1BUT00017"/>
    <x v="14"/>
    <n v="4"/>
    <n v="2"/>
    <n v="2"/>
    <n v="6"/>
    <x v="6"/>
    <s v="Pénzügy és Számvitel Intézet"/>
  </r>
  <r>
    <s v="3MNVAM39"/>
    <s v="Hitelintézeti specializációhoz rendelt szakmai ismeretek"/>
    <s v="3MPKT1PIU00017"/>
    <x v="15"/>
    <n v="4"/>
    <n v="2"/>
    <n v="2"/>
    <n v="6"/>
    <x v="10"/>
    <s v="Pénzügy és Közgazdaságtan"/>
  </r>
  <r>
    <s v="3MNVAM40"/>
    <s v="Hitelintézeti specializációhoz rendelt szakmai ismeretek"/>
    <s v="3MPKT1PUP00017"/>
    <x v="16"/>
    <n v="4"/>
    <n v="2"/>
    <n v="2"/>
    <n v="6"/>
    <x v="10"/>
    <s v="Pénzügy és Közgazdaságtan"/>
  </r>
  <r>
    <s v="3MNVAM41"/>
    <s v="Hitelintézeti specializációhoz rendelt szakmai ismeretek"/>
    <s v="3Mszj1pko00001"/>
    <x v="17"/>
    <n v="3"/>
    <n v="2"/>
    <n v="2"/>
    <n v="5"/>
    <x v="11"/>
    <s v="Pénzügy és Számvitel Intézet"/>
  </r>
  <r>
    <s v="3MNVAM42"/>
    <s v="Hitelintézeti specializációhoz rendelt szakmai ismeretek"/>
    <s v="3MMIT1PIR00017"/>
    <x v="18"/>
    <n v="3"/>
    <n v="2"/>
    <n v="2"/>
    <n v="5"/>
    <x v="12"/>
    <s v="Módszertani Intézet"/>
  </r>
  <r>
    <s v="3MNVAM43"/>
    <s v="Hitelintézeti specializációhoz rendelt szakmai ismeretek"/>
    <s v="3MPKT1BEK00017"/>
    <x v="19"/>
    <n v="3"/>
    <n v="2"/>
    <n v="2"/>
    <n v="5"/>
    <x v="7"/>
    <s v="Pénzügy és Számvitel Intézet"/>
  </r>
  <r>
    <s v="3MNVAM44"/>
    <s v="Hitelintézeti specializációhoz rendelt szakmai ismeretek"/>
    <s v="3MPKT1PMS00017"/>
    <x v="20"/>
    <n v="4"/>
    <n v="0"/>
    <n v="0"/>
    <n v="0"/>
    <x v="6"/>
    <s v="Pénzügy és Számvitel Intézet"/>
  </r>
  <r>
    <s v="3MNVAM45"/>
    <s v="Hitelintézeti specializációhoz rendelt szakmai ismeretek"/>
    <n v="0"/>
    <x v="7"/>
    <n v="1"/>
    <n v="12"/>
    <n v="12"/>
    <n v="33"/>
    <x v="0"/>
    <n v="0"/>
  </r>
  <r>
    <s v="3MNVAM46"/>
    <n v="0"/>
    <s v="Szakdolgozat készítés"/>
    <x v="0"/>
    <n v="4"/>
    <n v="0"/>
    <n v="0"/>
    <n v="0"/>
    <x v="0"/>
    <n v="0"/>
  </r>
  <r>
    <s v="3MNVAM47"/>
    <s v="Szakdolgozat készítés"/>
    <s v="3MPKT1SZS10017"/>
    <x v="21"/>
    <n v="2"/>
    <n v="0"/>
    <n v="0"/>
    <n v="0"/>
    <x v="6"/>
    <s v="Pénzügy és Számvitel Intézet"/>
  </r>
  <r>
    <s v="3MNVAM48"/>
    <s v="Szakdolgozat készítés"/>
    <s v="3MPKT1SZS20017"/>
    <x v="22"/>
    <n v="3"/>
    <n v="0"/>
    <n v="0"/>
    <n v="6"/>
    <x v="6"/>
    <s v="Pénzügy és Számvitel Intézet"/>
  </r>
  <r>
    <s v="3MNVAM49"/>
    <s v="Szakdolgozat készítés"/>
    <s v="3MPKT1SZS30017"/>
    <x v="23"/>
    <n v="4"/>
    <n v="0"/>
    <n v="0"/>
    <n v="9"/>
    <x v="6"/>
    <s v="Pénzügy és Számvitel Intézet"/>
  </r>
  <r>
    <s v="3MNVAM50"/>
    <s v="Szakdolgozat készítés"/>
    <n v="0"/>
    <x v="7"/>
    <n v="1"/>
    <n v="0"/>
    <n v="0"/>
    <n v="15"/>
    <x v="0"/>
    <n v="0"/>
  </r>
  <r>
    <s v="3MNVAM51"/>
    <n v="0"/>
    <n v="0"/>
    <x v="24"/>
    <n v="1"/>
    <n v="26"/>
    <n v="46"/>
    <n v="108"/>
    <x v="0"/>
    <n v="0"/>
  </r>
  <r>
    <s v="3MNVAM52"/>
    <n v="0"/>
    <n v="0"/>
    <x v="25"/>
    <n v="4"/>
    <n v="338"/>
    <n v="598"/>
    <n v="0"/>
    <x v="0"/>
    <n v="0"/>
  </r>
  <r>
    <s v="3MNVAM53"/>
    <n v="0"/>
    <s v="Szabadon választható tárgyak (12 kredit teljesítése kötelező)"/>
    <x v="0"/>
    <n v="4"/>
    <n v="0"/>
    <n v="0"/>
    <n v="0"/>
    <x v="0"/>
    <n v="0"/>
  </r>
  <r>
    <s v="3MNVAM54"/>
    <s v="Szabadon választható tárgyak (12 kredit teljesítése kötelező)"/>
    <s v="Alternatív pénzügyek szabadon választható modul"/>
    <x v="0"/>
    <n v="4"/>
    <n v="0"/>
    <n v="0"/>
    <n v="0"/>
    <x v="0"/>
    <n v="0"/>
  </r>
  <r>
    <s v="3MNVAM55"/>
    <s v="Alternatív pénzügyek szabadon választható modul"/>
    <s v="3MPKG3PVK00017"/>
    <x v="26"/>
    <n v="4"/>
    <n v="0"/>
    <n v="3"/>
    <n v="4"/>
    <x v="6"/>
    <s v="Pénzügy és Számvitel Intézet"/>
  </r>
  <r>
    <s v="3MNVAM56"/>
    <s v="Alternatív pénzügyek szabadon választható modul"/>
    <s v="3MPKG3AGF00017"/>
    <x v="27"/>
    <n v="4"/>
    <n v="0"/>
    <n v="3"/>
    <n v="4"/>
    <x v="4"/>
    <s v="Pénzügy és Számvitel Intézet"/>
  </r>
  <r>
    <s v="3MNVAM57"/>
    <s v="Alternatív pénzügyek szabadon választható modul"/>
    <s v="3MPKG3APR00017"/>
    <x v="28"/>
    <n v="3"/>
    <n v="0"/>
    <n v="3"/>
    <n v="4"/>
    <x v="13"/>
    <s v="Pénzügy és Számvitel Intézet"/>
  </r>
  <r>
    <s v="3MNVAM58"/>
    <s v="Alternatív pénzügyek szabadon választható modul"/>
    <s v="Sustainable development szabadon választható  almodul"/>
    <x v="0"/>
    <n v="4"/>
    <n v="0"/>
    <n v="0"/>
    <n v="0"/>
    <x v="0"/>
    <n v="0"/>
  </r>
  <r>
    <s v="3MNVAM59"/>
    <s v="Sustainable development szabadon választható  almodul"/>
    <s v="3MMÓD3ENG00017"/>
    <x v="29"/>
    <n v="2"/>
    <n v="0"/>
    <n v="3"/>
    <n v="4"/>
    <x v="14"/>
    <s v="Módszertani Intézet"/>
  </r>
  <r>
    <s v="3MNVAM60"/>
    <s v="Sustainable development szabadon választható  almodul"/>
    <s v="3MRTS3SUF00017"/>
    <x v="30"/>
    <n v="4"/>
    <n v="0"/>
    <n v="3"/>
    <n v="4"/>
    <x v="15"/>
    <s v="Regionális- és Agrárgazdaságtani Intézet"/>
  </r>
  <r>
    <s v="3MNVAM61"/>
    <s v="Sustainable development szabadon választható  almodul"/>
    <s v="3MRTS3REG00017"/>
    <x v="31"/>
    <n v="4"/>
    <n v="0"/>
    <n v="3"/>
    <n v="4"/>
    <x v="16"/>
    <s v="Regionális- és Agrárgazdaságtani Intézet"/>
  </r>
  <r>
    <s v="3MNVAM62"/>
    <s v="Sustainable development szabadon választható  almodul"/>
    <s v="3MMIT1TEI00017"/>
    <x v="32"/>
    <n v="2"/>
    <n v="0"/>
    <n v="4"/>
    <n v="5"/>
    <x v="12"/>
    <s v="Módszertani Intéze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imutatás5" cacheId="0" applyNumberFormats="0" applyBorderFormats="0" applyFontFormats="0" applyPatternFormats="0" applyAlignmentFormats="0" applyWidthHeightFormats="1" dataCaption="Értékek" updatedVersion="3" minRefreshableVersion="3" showCalcMbrs="0" useAutoFormatting="1" itemPrintTitles="1" createdVersion="3" indent="0" outline="1" outlineData="1" multipleFieldFilters="0">
  <location ref="B3:C54" firstHeaderRow="1" firstDataRow="1" firstDataCol="1"/>
  <pivotFields count="10">
    <pivotField showAll="0"/>
    <pivotField showAll="0"/>
    <pivotField showAll="0"/>
    <pivotField axis="axisRow" showAll="0">
      <items count="34">
        <item x="0"/>
        <item x="10"/>
        <item x="28"/>
        <item x="27"/>
        <item x="14"/>
        <item x="19"/>
        <item x="1"/>
        <item x="29"/>
        <item x="6"/>
        <item x="8"/>
        <item x="9"/>
        <item x="25"/>
        <item x="24"/>
        <item x="5"/>
        <item x="4"/>
        <item x="2"/>
        <item x="7"/>
        <item x="20"/>
        <item x="11"/>
        <item x="18"/>
        <item x="15"/>
        <item x="12"/>
        <item x="17"/>
        <item x="13"/>
        <item x="26"/>
        <item x="16"/>
        <item x="31"/>
        <item x="30"/>
        <item x="21"/>
        <item x="22"/>
        <item x="23"/>
        <item x="32"/>
        <item x="3"/>
        <item t="default"/>
      </items>
    </pivotField>
    <pivotField showAll="0"/>
    <pivotField showAll="0"/>
    <pivotField showAll="0"/>
    <pivotField dataField="1" showAll="0"/>
    <pivotField axis="axisRow" showAll="0">
      <items count="18">
        <item x="0"/>
        <item x="12"/>
        <item x="7"/>
        <item x="16"/>
        <item x="15"/>
        <item x="11"/>
        <item x="2"/>
        <item x="5"/>
        <item x="14"/>
        <item x="10"/>
        <item x="4"/>
        <item x="13"/>
        <item x="1"/>
        <item x="8"/>
        <item x="3"/>
        <item x="6"/>
        <item x="9"/>
        <item t="default"/>
      </items>
    </pivotField>
    <pivotField showAll="0"/>
  </pivotFields>
  <rowFields count="2">
    <field x="8"/>
    <field x="3"/>
  </rowFields>
  <rowItems count="51">
    <i>
      <x/>
    </i>
    <i r="1">
      <x/>
    </i>
    <i r="1">
      <x v="11"/>
    </i>
    <i r="1">
      <x v="12"/>
    </i>
    <i r="1">
      <x v="16"/>
    </i>
    <i>
      <x v="1"/>
    </i>
    <i r="1">
      <x v="19"/>
    </i>
    <i r="1">
      <x v="31"/>
    </i>
    <i>
      <x v="2"/>
    </i>
    <i r="1">
      <x v="5"/>
    </i>
    <i r="1">
      <x v="10"/>
    </i>
    <i r="1">
      <x v="23"/>
    </i>
    <i>
      <x v="3"/>
    </i>
    <i r="1">
      <x v="26"/>
    </i>
    <i>
      <x v="4"/>
    </i>
    <i r="1">
      <x v="27"/>
    </i>
    <i>
      <x v="5"/>
    </i>
    <i r="1">
      <x v="22"/>
    </i>
    <i>
      <x v="6"/>
    </i>
    <i r="1">
      <x v="15"/>
    </i>
    <i r="1">
      <x v="32"/>
    </i>
    <i>
      <x v="7"/>
    </i>
    <i r="1">
      <x v="8"/>
    </i>
    <i>
      <x v="8"/>
    </i>
    <i r="1">
      <x v="7"/>
    </i>
    <i>
      <x v="9"/>
    </i>
    <i r="1">
      <x v="20"/>
    </i>
    <i r="1">
      <x v="25"/>
    </i>
    <i>
      <x v="10"/>
    </i>
    <i r="1">
      <x v="1"/>
    </i>
    <i r="1">
      <x v="3"/>
    </i>
    <i r="1">
      <x v="13"/>
    </i>
    <i>
      <x v="11"/>
    </i>
    <i r="1">
      <x v="2"/>
    </i>
    <i>
      <x v="12"/>
    </i>
    <i r="1">
      <x v="6"/>
    </i>
    <i>
      <x v="13"/>
    </i>
    <i r="1">
      <x v="18"/>
    </i>
    <i>
      <x v="14"/>
    </i>
    <i r="1">
      <x v="14"/>
    </i>
    <i>
      <x v="15"/>
    </i>
    <i r="1">
      <x v="4"/>
    </i>
    <i r="1">
      <x v="9"/>
    </i>
    <i r="1">
      <x v="17"/>
    </i>
    <i r="1">
      <x v="24"/>
    </i>
    <i r="1">
      <x v="28"/>
    </i>
    <i r="1">
      <x v="29"/>
    </i>
    <i r="1">
      <x v="30"/>
    </i>
    <i>
      <x v="16"/>
    </i>
    <i r="1">
      <x v="21"/>
    </i>
    <i t="grand">
      <x/>
    </i>
  </rowItems>
  <colItems count="1">
    <i/>
  </colItems>
  <dataFields count="1">
    <dataField name="Összeg / kreditértéke" fld="7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iteseerx.ist.psu.edu/viewdoc/download?doi=10.1.1.29.1968&amp;rep=rep1&amp;type=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60"/>
  <sheetViews>
    <sheetView tabSelected="1" topLeftCell="A43" zoomScaleNormal="100" zoomScaleSheetLayoutView="80" workbookViewId="0">
      <selection activeCell="A51" sqref="A51"/>
    </sheetView>
  </sheetViews>
  <sheetFormatPr defaultRowHeight="12.75" x14ac:dyDescent="0.2"/>
  <cols>
    <col min="1" max="1" width="17.7109375" style="5" bestFit="1" customWidth="1"/>
    <col min="2" max="3" width="51" style="5" customWidth="1"/>
    <col min="4" max="4" width="11.140625" style="11" customWidth="1"/>
    <col min="5" max="5" width="5.140625" style="5" customWidth="1"/>
    <col min="6" max="7" width="3.28515625" style="5" customWidth="1"/>
    <col min="8" max="8" width="5.28515625" style="5" customWidth="1"/>
    <col min="9" max="9" width="5.140625" style="5" customWidth="1"/>
    <col min="10" max="10" width="5.5703125" style="5" customWidth="1"/>
    <col min="11" max="11" width="5.140625" style="5" customWidth="1"/>
    <col min="12" max="12" width="5.28515625" style="5" customWidth="1"/>
    <col min="13" max="13" width="4.85546875" style="5" customWidth="1"/>
    <col min="14" max="14" width="5.140625" style="5" customWidth="1"/>
    <col min="15" max="17" width="3.28515625" style="5" customWidth="1"/>
    <col min="18" max="19" width="5.140625" style="5" customWidth="1"/>
    <col min="20" max="22" width="3.28515625" style="5" customWidth="1"/>
    <col min="23" max="23" width="6.5703125" style="5" customWidth="1"/>
    <col min="24" max="24" width="5.140625" style="5" customWidth="1"/>
    <col min="25" max="25" width="39.28515625" style="56" bestFit="1" customWidth="1"/>
    <col min="26" max="26" width="27.5703125" style="229" bestFit="1" customWidth="1"/>
  </cols>
  <sheetData>
    <row r="1" spans="1:26" ht="18" x14ac:dyDescent="0.2">
      <c r="A1" s="314" t="s">
        <v>69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</row>
    <row r="2" spans="1:26" ht="18" x14ac:dyDescent="0.2">
      <c r="A2" s="314" t="s">
        <v>92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</row>
    <row r="3" spans="1:26" ht="15.75" x14ac:dyDescent="0.2">
      <c r="A3" s="315" t="s">
        <v>186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</row>
    <row r="4" spans="1:26" ht="15.75" x14ac:dyDescent="0.2">
      <c r="A4" s="315" t="s">
        <v>19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</row>
    <row r="5" spans="1:26" s="15" customFormat="1" ht="14.25" x14ac:dyDescent="0.2">
      <c r="A5" s="318" t="s">
        <v>187</v>
      </c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</row>
    <row r="7" spans="1:26" ht="13.5" thickBot="1" x14ac:dyDescent="0.25"/>
    <row r="8" spans="1:26" ht="15" thickBot="1" x14ac:dyDescent="0.25">
      <c r="A8" s="3"/>
      <c r="B8" s="49" t="s">
        <v>12</v>
      </c>
      <c r="C8" s="49"/>
      <c r="D8" s="18" t="s">
        <v>30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6" ht="14.25" x14ac:dyDescent="0.2">
      <c r="A9" s="3"/>
      <c r="B9" s="50" t="s">
        <v>32</v>
      </c>
      <c r="C9" s="50"/>
      <c r="D9" s="52">
        <f>D30</f>
        <v>30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 ht="14.25" x14ac:dyDescent="0.2">
      <c r="A10" s="3"/>
      <c r="B10" s="50" t="s">
        <v>41</v>
      </c>
      <c r="C10" s="50"/>
      <c r="D10" s="52">
        <f>D38</f>
        <v>30</v>
      </c>
      <c r="E10" s="4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6" ht="14.25" x14ac:dyDescent="0.2">
      <c r="A11" s="3"/>
      <c r="B11" s="50" t="s">
        <v>42</v>
      </c>
      <c r="C11" s="50"/>
      <c r="D11" s="52">
        <f>D47</f>
        <v>33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 ht="14.25" x14ac:dyDescent="0.2">
      <c r="A12" s="3"/>
      <c r="B12" s="51" t="s">
        <v>7</v>
      </c>
      <c r="C12" s="51"/>
      <c r="D12" s="53">
        <v>12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 ht="15" thickBot="1" x14ac:dyDescent="0.25">
      <c r="A13" s="3"/>
      <c r="B13" s="29" t="s">
        <v>33</v>
      </c>
      <c r="C13" s="29"/>
      <c r="D13" s="54">
        <f>D52</f>
        <v>15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 ht="13.5" thickBot="1" x14ac:dyDescent="0.25">
      <c r="B14" s="21" t="s">
        <v>20</v>
      </c>
      <c r="C14" s="21"/>
      <c r="D14" s="19">
        <f>SUM(D9:D13)</f>
        <v>120</v>
      </c>
      <c r="L14" s="42"/>
    </row>
    <row r="16" spans="1:26" ht="13.5" thickBot="1" x14ac:dyDescent="0.25"/>
    <row r="17" spans="1:27" s="1" customFormat="1" ht="12.75" customHeight="1" x14ac:dyDescent="0.2">
      <c r="A17" s="287" t="s">
        <v>8</v>
      </c>
      <c r="B17" s="287" t="s">
        <v>0</v>
      </c>
      <c r="C17" s="121"/>
      <c r="D17" s="324" t="s">
        <v>11</v>
      </c>
      <c r="E17" s="290" t="s">
        <v>1</v>
      </c>
      <c r="F17" s="291"/>
      <c r="G17" s="291"/>
      <c r="H17" s="291"/>
      <c r="I17" s="292"/>
      <c r="J17" s="290" t="s">
        <v>4</v>
      </c>
      <c r="K17" s="291"/>
      <c r="L17" s="291"/>
      <c r="M17" s="291"/>
      <c r="N17" s="292"/>
      <c r="O17" s="290" t="s">
        <v>5</v>
      </c>
      <c r="P17" s="291"/>
      <c r="Q17" s="291"/>
      <c r="R17" s="291"/>
      <c r="S17" s="292"/>
      <c r="T17" s="290" t="s">
        <v>6</v>
      </c>
      <c r="U17" s="291"/>
      <c r="V17" s="291"/>
      <c r="W17" s="291"/>
      <c r="X17" s="292"/>
      <c r="Y17" s="287" t="s">
        <v>159</v>
      </c>
      <c r="Z17" s="321" t="s">
        <v>27</v>
      </c>
    </row>
    <row r="18" spans="1:27" s="1" customFormat="1" x14ac:dyDescent="0.2">
      <c r="A18" s="316"/>
      <c r="B18" s="319"/>
      <c r="C18" s="122"/>
      <c r="D18" s="316"/>
      <c r="E18" s="325" t="s">
        <v>9</v>
      </c>
      <c r="F18" s="326"/>
      <c r="G18" s="327"/>
      <c r="H18" s="6" t="s">
        <v>10</v>
      </c>
      <c r="I18" s="7" t="s">
        <v>3</v>
      </c>
      <c r="J18" s="325" t="s">
        <v>9</v>
      </c>
      <c r="K18" s="326"/>
      <c r="L18" s="327"/>
      <c r="M18" s="6" t="s">
        <v>10</v>
      </c>
      <c r="N18" s="7" t="s">
        <v>3</v>
      </c>
      <c r="O18" s="325" t="s">
        <v>9</v>
      </c>
      <c r="P18" s="326"/>
      <c r="Q18" s="327"/>
      <c r="R18" s="6" t="s">
        <v>10</v>
      </c>
      <c r="S18" s="7" t="s">
        <v>3</v>
      </c>
      <c r="T18" s="325" t="s">
        <v>9</v>
      </c>
      <c r="U18" s="326"/>
      <c r="V18" s="327"/>
      <c r="W18" s="6" t="s">
        <v>10</v>
      </c>
      <c r="X18" s="7" t="s">
        <v>3</v>
      </c>
      <c r="Y18" s="288"/>
      <c r="Z18" s="322"/>
      <c r="AA18" s="16"/>
    </row>
    <row r="19" spans="1:27" s="1" customFormat="1" ht="13.5" thickBot="1" x14ac:dyDescent="0.25">
      <c r="A19" s="317"/>
      <c r="B19" s="320"/>
      <c r="C19" s="123"/>
      <c r="D19" s="317"/>
      <c r="E19" s="8" t="s">
        <v>2</v>
      </c>
      <c r="F19" s="9" t="s">
        <v>25</v>
      </c>
      <c r="G19" s="9" t="s">
        <v>26</v>
      </c>
      <c r="H19" s="9"/>
      <c r="I19" s="10"/>
      <c r="J19" s="8" t="s">
        <v>2</v>
      </c>
      <c r="K19" s="9" t="s">
        <v>25</v>
      </c>
      <c r="L19" s="9" t="s">
        <v>26</v>
      </c>
      <c r="M19" s="9"/>
      <c r="N19" s="10"/>
      <c r="O19" s="8" t="s">
        <v>2</v>
      </c>
      <c r="P19" s="9" t="s">
        <v>25</v>
      </c>
      <c r="Q19" s="9" t="s">
        <v>26</v>
      </c>
      <c r="R19" s="9"/>
      <c r="S19" s="10"/>
      <c r="T19" s="8" t="s">
        <v>2</v>
      </c>
      <c r="U19" s="9" t="s">
        <v>25</v>
      </c>
      <c r="V19" s="9" t="s">
        <v>26</v>
      </c>
      <c r="W19" s="9"/>
      <c r="X19" s="10"/>
      <c r="Y19" s="289"/>
      <c r="Z19" s="323"/>
      <c r="AA19" s="16"/>
    </row>
    <row r="20" spans="1:27" ht="16.5" thickBot="1" x14ac:dyDescent="0.25">
      <c r="A20" s="293" t="s">
        <v>21</v>
      </c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5"/>
      <c r="AA20" s="17"/>
    </row>
    <row r="21" spans="1:27" ht="16.5" thickBot="1" x14ac:dyDescent="0.25">
      <c r="A21" s="296" t="s">
        <v>32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4"/>
      <c r="AA21" s="27"/>
    </row>
    <row r="22" spans="1:27" s="2" customFormat="1" ht="12.75" customHeight="1" thickBot="1" x14ac:dyDescent="0.25">
      <c r="A22" s="297" t="s">
        <v>38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9"/>
      <c r="AA22" s="20"/>
    </row>
    <row r="23" spans="1:27" s="2" customFormat="1" ht="12.75" customHeight="1" x14ac:dyDescent="0.2">
      <c r="A23" s="124" t="s">
        <v>93</v>
      </c>
      <c r="B23" s="133" t="s">
        <v>35</v>
      </c>
      <c r="C23" s="133" t="s">
        <v>124</v>
      </c>
      <c r="D23" s="190"/>
      <c r="E23" s="33"/>
      <c r="F23" s="34"/>
      <c r="G23" s="34"/>
      <c r="H23" s="34"/>
      <c r="I23" s="65"/>
      <c r="J23" s="67">
        <v>0</v>
      </c>
      <c r="K23" s="34">
        <v>4</v>
      </c>
      <c r="L23" s="34"/>
      <c r="M23" s="34" t="s">
        <v>16</v>
      </c>
      <c r="N23" s="68">
        <v>5</v>
      </c>
      <c r="O23" s="33"/>
      <c r="P23" s="34"/>
      <c r="Q23" s="34"/>
      <c r="R23" s="34"/>
      <c r="S23" s="65"/>
      <c r="T23" s="67"/>
      <c r="U23" s="34"/>
      <c r="V23" s="34"/>
      <c r="W23" s="34"/>
      <c r="X23" s="68"/>
      <c r="Y23" s="261" t="s">
        <v>157</v>
      </c>
      <c r="Z23" s="265" t="s">
        <v>15</v>
      </c>
      <c r="AA23" s="20"/>
    </row>
    <row r="24" spans="1:27" s="2" customFormat="1" ht="19.5" customHeight="1" x14ac:dyDescent="0.2">
      <c r="A24" s="157" t="s">
        <v>94</v>
      </c>
      <c r="B24" s="138" t="s">
        <v>34</v>
      </c>
      <c r="C24" s="138" t="s">
        <v>125</v>
      </c>
      <c r="D24" s="191"/>
      <c r="E24" s="25"/>
      <c r="F24" s="26"/>
      <c r="G24" s="26"/>
      <c r="H24" s="26"/>
      <c r="I24" s="167"/>
      <c r="J24" s="166">
        <v>0</v>
      </c>
      <c r="K24" s="26">
        <v>4</v>
      </c>
      <c r="L24" s="26"/>
      <c r="M24" s="26" t="s">
        <v>16</v>
      </c>
      <c r="N24" s="172">
        <v>5</v>
      </c>
      <c r="O24" s="25"/>
      <c r="P24" s="26"/>
      <c r="Q24" s="26"/>
      <c r="R24" s="26"/>
      <c r="S24" s="167"/>
      <c r="T24" s="166"/>
      <c r="U24" s="26"/>
      <c r="V24" s="26"/>
      <c r="W24" s="26"/>
      <c r="X24" s="172"/>
      <c r="Y24" s="267" t="s">
        <v>157</v>
      </c>
      <c r="Z24" s="234" t="s">
        <v>36</v>
      </c>
      <c r="AA24" s="20"/>
    </row>
    <row r="25" spans="1:27" s="2" customFormat="1" ht="12.75" customHeight="1" x14ac:dyDescent="0.2">
      <c r="A25" s="176" t="s">
        <v>95</v>
      </c>
      <c r="B25" s="138" t="s">
        <v>37</v>
      </c>
      <c r="C25" s="189" t="s">
        <v>126</v>
      </c>
      <c r="D25" s="191"/>
      <c r="E25" s="25"/>
      <c r="F25" s="26"/>
      <c r="G25" s="26"/>
      <c r="H25" s="26"/>
      <c r="I25" s="167"/>
      <c r="J25" s="166">
        <v>0</v>
      </c>
      <c r="K25" s="26">
        <v>4</v>
      </c>
      <c r="L25" s="26"/>
      <c r="M25" s="26" t="s">
        <v>16</v>
      </c>
      <c r="N25" s="172">
        <v>5</v>
      </c>
      <c r="O25" s="25"/>
      <c r="P25" s="26"/>
      <c r="Q25" s="26"/>
      <c r="R25" s="26"/>
      <c r="S25" s="167"/>
      <c r="T25" s="166"/>
      <c r="U25" s="26"/>
      <c r="V25" s="26"/>
      <c r="W25" s="26"/>
      <c r="X25" s="172"/>
      <c r="Y25" s="267" t="s">
        <v>157</v>
      </c>
      <c r="Z25" s="234" t="s">
        <v>36</v>
      </c>
      <c r="AA25" s="20"/>
    </row>
    <row r="26" spans="1:27" s="2" customFormat="1" ht="12.75" customHeight="1" thickBot="1" x14ac:dyDescent="0.25">
      <c r="A26" s="177" t="s">
        <v>96</v>
      </c>
      <c r="B26" s="178" t="s">
        <v>40</v>
      </c>
      <c r="C26" s="178" t="s">
        <v>127</v>
      </c>
      <c r="D26" s="192"/>
      <c r="E26" s="30"/>
      <c r="F26" s="31"/>
      <c r="G26" s="31"/>
      <c r="H26" s="31"/>
      <c r="I26" s="32"/>
      <c r="J26" s="156">
        <v>0</v>
      </c>
      <c r="K26" s="31">
        <v>4</v>
      </c>
      <c r="L26" s="31"/>
      <c r="M26" s="31" t="s">
        <v>16</v>
      </c>
      <c r="N26" s="35">
        <v>5</v>
      </c>
      <c r="O26" s="30"/>
      <c r="P26" s="31"/>
      <c r="Q26" s="31"/>
      <c r="R26" s="31"/>
      <c r="S26" s="32"/>
      <c r="T26" s="156"/>
      <c r="U26" s="31"/>
      <c r="V26" s="31"/>
      <c r="W26" s="31"/>
      <c r="X26" s="35"/>
      <c r="Y26" s="268" t="s">
        <v>157</v>
      </c>
      <c r="Z26" s="266" t="s">
        <v>90</v>
      </c>
      <c r="AA26" s="20"/>
    </row>
    <row r="27" spans="1:27" s="2" customFormat="1" ht="12.75" customHeight="1" thickBot="1" x14ac:dyDescent="0.25">
      <c r="A27" s="300" t="s">
        <v>39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2"/>
      <c r="Z27" s="303"/>
      <c r="AA27" s="20"/>
    </row>
    <row r="28" spans="1:27" s="2" customFormat="1" ht="12.75" customHeight="1" thickBot="1" x14ac:dyDescent="0.25">
      <c r="A28" s="179" t="s">
        <v>97</v>
      </c>
      <c r="B28" s="136" t="s">
        <v>62</v>
      </c>
      <c r="C28" s="193" t="s">
        <v>128</v>
      </c>
      <c r="D28" s="190"/>
      <c r="E28" s="33">
        <v>2</v>
      </c>
      <c r="F28" s="34">
        <v>2</v>
      </c>
      <c r="G28" s="34"/>
      <c r="H28" s="34" t="s">
        <v>26</v>
      </c>
      <c r="I28" s="65">
        <v>5</v>
      </c>
      <c r="J28" s="67"/>
      <c r="K28" s="34"/>
      <c r="L28" s="34"/>
      <c r="M28" s="34"/>
      <c r="N28" s="68"/>
      <c r="O28" s="33"/>
      <c r="P28" s="34"/>
      <c r="Q28" s="34"/>
      <c r="R28" s="34"/>
      <c r="S28" s="65"/>
      <c r="T28" s="67"/>
      <c r="U28" s="34"/>
      <c r="V28" s="34"/>
      <c r="W28" s="34"/>
      <c r="X28" s="65"/>
      <c r="Y28" s="264" t="s">
        <v>160</v>
      </c>
      <c r="Z28" s="219" t="s">
        <v>13</v>
      </c>
      <c r="AA28" s="20"/>
    </row>
    <row r="29" spans="1:27" s="2" customFormat="1" ht="12.75" customHeight="1" thickBot="1" x14ac:dyDescent="0.25">
      <c r="A29" s="180" t="s">
        <v>98</v>
      </c>
      <c r="B29" s="134" t="s">
        <v>43</v>
      </c>
      <c r="C29" s="194" t="s">
        <v>129</v>
      </c>
      <c r="D29" s="192"/>
      <c r="E29" s="30"/>
      <c r="F29" s="31"/>
      <c r="G29" s="31"/>
      <c r="H29" s="31"/>
      <c r="I29" s="32"/>
      <c r="J29" s="156">
        <v>4</v>
      </c>
      <c r="K29" s="31">
        <v>0</v>
      </c>
      <c r="L29" s="31"/>
      <c r="M29" s="31" t="s">
        <v>26</v>
      </c>
      <c r="N29" s="35">
        <v>5</v>
      </c>
      <c r="O29" s="30"/>
      <c r="P29" s="31"/>
      <c r="Q29" s="31"/>
      <c r="R29" s="31"/>
      <c r="S29" s="32"/>
      <c r="T29" s="156"/>
      <c r="U29" s="31"/>
      <c r="V29" s="31"/>
      <c r="W29" s="31"/>
      <c r="X29" s="32"/>
      <c r="Y29" s="264" t="s">
        <v>160</v>
      </c>
      <c r="Z29" s="221" t="s">
        <v>64</v>
      </c>
      <c r="AA29" s="20"/>
    </row>
    <row r="30" spans="1:27" s="28" customFormat="1" ht="12.75" customHeight="1" thickBot="1" x14ac:dyDescent="0.25">
      <c r="A30" s="58"/>
      <c r="B30" s="59" t="s">
        <v>22</v>
      </c>
      <c r="C30" s="137"/>
      <c r="D30" s="60">
        <f>SUM(I30,N30,S30,X30)</f>
        <v>30</v>
      </c>
      <c r="E30" s="61">
        <f>SUM(E23:E29)</f>
        <v>2</v>
      </c>
      <c r="F30" s="61">
        <f>SUM(F23:F29)</f>
        <v>2</v>
      </c>
      <c r="G30" s="61">
        <f>SUM(G23:G29)</f>
        <v>0</v>
      </c>
      <c r="H30" s="62"/>
      <c r="I30" s="61">
        <f>SUM(I23:I29)</f>
        <v>5</v>
      </c>
      <c r="J30" s="61">
        <f>SUM(J23:J29)</f>
        <v>4</v>
      </c>
      <c r="K30" s="61">
        <f>SUM(K23:K29)</f>
        <v>16</v>
      </c>
      <c r="L30" s="61">
        <f>SUM(L23:L29)</f>
        <v>0</v>
      </c>
      <c r="M30" s="62"/>
      <c r="N30" s="61">
        <f>SUM(N23:N29)</f>
        <v>25</v>
      </c>
      <c r="O30" s="61">
        <f>SUM(O23:O29)</f>
        <v>0</v>
      </c>
      <c r="P30" s="61">
        <f>SUM(P23:P29)</f>
        <v>0</v>
      </c>
      <c r="Q30" s="61">
        <f>SUM(Q23:Q29)</f>
        <v>0</v>
      </c>
      <c r="R30" s="62"/>
      <c r="S30" s="61">
        <f>SUM(S23:S29)</f>
        <v>0</v>
      </c>
      <c r="T30" s="61">
        <f>SUM(T23:T29)</f>
        <v>0</v>
      </c>
      <c r="U30" s="61">
        <f>SUM(U23:U29)</f>
        <v>0</v>
      </c>
      <c r="V30" s="61">
        <f>SUM(V23:V29)</f>
        <v>0</v>
      </c>
      <c r="W30" s="62"/>
      <c r="X30" s="61">
        <f>SUM(X23:X29)</f>
        <v>0</v>
      </c>
      <c r="Y30" s="55"/>
      <c r="Z30" s="222"/>
    </row>
    <row r="31" spans="1:27" ht="16.5" thickBot="1" x14ac:dyDescent="0.25">
      <c r="A31" s="282" t="s">
        <v>41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304"/>
      <c r="AA31" s="27"/>
    </row>
    <row r="32" spans="1:27" s="2" customFormat="1" ht="12.75" customHeight="1" x14ac:dyDescent="0.2">
      <c r="A32" s="124" t="s">
        <v>99</v>
      </c>
      <c r="B32" s="158" t="s">
        <v>44</v>
      </c>
      <c r="C32" s="168" t="s">
        <v>130</v>
      </c>
      <c r="D32" s="66"/>
      <c r="E32" s="33"/>
      <c r="F32" s="34"/>
      <c r="G32" s="34"/>
      <c r="H32" s="34"/>
      <c r="I32" s="68"/>
      <c r="J32" s="33">
        <v>2</v>
      </c>
      <c r="K32" s="34">
        <v>2</v>
      </c>
      <c r="L32" s="34" t="s">
        <v>26</v>
      </c>
      <c r="M32" s="34"/>
      <c r="N32" s="65">
        <v>5</v>
      </c>
      <c r="O32" s="67"/>
      <c r="P32" s="34"/>
      <c r="Q32" s="34"/>
      <c r="R32" s="34"/>
      <c r="S32" s="68"/>
      <c r="T32" s="33"/>
      <c r="U32" s="34"/>
      <c r="V32" s="34"/>
      <c r="W32" s="34"/>
      <c r="X32" s="65"/>
      <c r="Y32" s="270" t="s">
        <v>160</v>
      </c>
      <c r="Z32" s="269" t="s">
        <v>46</v>
      </c>
      <c r="AA32" s="20"/>
    </row>
    <row r="33" spans="1:27" s="2" customFormat="1" ht="12.75" customHeight="1" x14ac:dyDescent="0.2">
      <c r="A33" s="157" t="s">
        <v>100</v>
      </c>
      <c r="B33" s="185" t="s">
        <v>45</v>
      </c>
      <c r="C33" s="186" t="s">
        <v>131</v>
      </c>
      <c r="D33" s="188"/>
      <c r="E33" s="196">
        <v>0</v>
      </c>
      <c r="F33" s="24">
        <v>4</v>
      </c>
      <c r="G33" s="24"/>
      <c r="H33" s="24" t="s">
        <v>16</v>
      </c>
      <c r="I33" s="201">
        <v>5</v>
      </c>
      <c r="J33" s="196"/>
      <c r="K33" s="24"/>
      <c r="L33" s="24"/>
      <c r="M33" s="24"/>
      <c r="N33" s="197"/>
      <c r="O33" s="181"/>
      <c r="P33" s="24"/>
      <c r="Q33" s="24"/>
      <c r="R33" s="26"/>
      <c r="S33" s="205"/>
      <c r="T33" s="196"/>
      <c r="U33" s="24"/>
      <c r="V33" s="24"/>
      <c r="W33" s="24"/>
      <c r="X33" s="197"/>
      <c r="Y33" s="271" t="s">
        <v>160</v>
      </c>
      <c r="Z33" s="223" t="s">
        <v>51</v>
      </c>
      <c r="AA33" s="20"/>
    </row>
    <row r="34" spans="1:27" s="2" customFormat="1" ht="12.75" customHeight="1" x14ac:dyDescent="0.2">
      <c r="A34" s="157" t="s">
        <v>101</v>
      </c>
      <c r="B34" s="185" t="s">
        <v>47</v>
      </c>
      <c r="C34" s="186" t="s">
        <v>132</v>
      </c>
      <c r="D34" s="188"/>
      <c r="E34" s="196">
        <v>2</v>
      </c>
      <c r="F34" s="24">
        <v>2</v>
      </c>
      <c r="G34" s="24"/>
      <c r="H34" s="26" t="s">
        <v>26</v>
      </c>
      <c r="I34" s="201">
        <v>5</v>
      </c>
      <c r="J34" s="196"/>
      <c r="K34" s="24"/>
      <c r="L34" s="24"/>
      <c r="M34" s="24"/>
      <c r="N34" s="197"/>
      <c r="O34" s="181"/>
      <c r="P34" s="24"/>
      <c r="Q34" s="24"/>
      <c r="R34" s="24"/>
      <c r="S34" s="201"/>
      <c r="T34" s="196"/>
      <c r="U34" s="24"/>
      <c r="V34" s="24"/>
      <c r="W34" s="24"/>
      <c r="X34" s="197"/>
      <c r="Y34" s="271" t="s">
        <v>160</v>
      </c>
      <c r="Z34" s="223" t="s">
        <v>13</v>
      </c>
      <c r="AA34" s="20"/>
    </row>
    <row r="35" spans="1:27" s="2" customFormat="1" ht="12.75" customHeight="1" x14ac:dyDescent="0.2">
      <c r="A35" s="157" t="s">
        <v>102</v>
      </c>
      <c r="B35" s="185" t="s">
        <v>48</v>
      </c>
      <c r="C35" s="186" t="s">
        <v>133</v>
      </c>
      <c r="D35" s="188"/>
      <c r="E35" s="196">
        <v>2</v>
      </c>
      <c r="F35" s="24">
        <v>2</v>
      </c>
      <c r="G35" s="24"/>
      <c r="H35" s="26" t="s">
        <v>26</v>
      </c>
      <c r="I35" s="201">
        <v>5</v>
      </c>
      <c r="J35" s="196"/>
      <c r="K35" s="24"/>
      <c r="L35" s="24"/>
      <c r="M35" s="24"/>
      <c r="N35" s="197"/>
      <c r="O35" s="181"/>
      <c r="P35" s="24"/>
      <c r="Q35" s="24"/>
      <c r="R35" s="24"/>
      <c r="S35" s="201"/>
      <c r="T35" s="196"/>
      <c r="U35" s="24"/>
      <c r="V35" s="24"/>
      <c r="W35" s="24"/>
      <c r="X35" s="197"/>
      <c r="Y35" s="260" t="s">
        <v>161</v>
      </c>
      <c r="Z35" s="223" t="s">
        <v>31</v>
      </c>
      <c r="AA35" s="20"/>
    </row>
    <row r="36" spans="1:27" s="22" customFormat="1" x14ac:dyDescent="0.2">
      <c r="A36" s="157" t="s">
        <v>103</v>
      </c>
      <c r="B36" s="159" t="s">
        <v>59</v>
      </c>
      <c r="C36" s="169" t="s">
        <v>134</v>
      </c>
      <c r="D36" s="164"/>
      <c r="E36" s="25">
        <v>2</v>
      </c>
      <c r="F36" s="26">
        <v>2</v>
      </c>
      <c r="G36" s="26"/>
      <c r="H36" s="26" t="s">
        <v>26</v>
      </c>
      <c r="I36" s="172">
        <v>5</v>
      </c>
      <c r="J36" s="25"/>
      <c r="K36" s="26"/>
      <c r="L36" s="26"/>
      <c r="M36" s="26"/>
      <c r="N36" s="167"/>
      <c r="O36" s="166"/>
      <c r="P36" s="26"/>
      <c r="Q36" s="26"/>
      <c r="R36" s="26"/>
      <c r="S36" s="172"/>
      <c r="T36" s="25"/>
      <c r="U36" s="26"/>
      <c r="V36" s="26"/>
      <c r="W36" s="26"/>
      <c r="X36" s="167"/>
      <c r="Y36" s="271" t="s">
        <v>160</v>
      </c>
      <c r="Z36" s="223" t="s">
        <v>50</v>
      </c>
      <c r="AA36" s="23"/>
    </row>
    <row r="37" spans="1:27" s="2" customFormat="1" ht="12.75" customHeight="1" thickBot="1" x14ac:dyDescent="0.25">
      <c r="A37" s="132" t="s">
        <v>104</v>
      </c>
      <c r="B37" s="160" t="s">
        <v>56</v>
      </c>
      <c r="C37" s="187" t="s">
        <v>135</v>
      </c>
      <c r="D37" s="165"/>
      <c r="E37" s="198">
        <v>0</v>
      </c>
      <c r="F37" s="199">
        <v>4</v>
      </c>
      <c r="G37" s="199"/>
      <c r="H37" s="199" t="s">
        <v>16</v>
      </c>
      <c r="I37" s="202">
        <v>5</v>
      </c>
      <c r="J37" s="198"/>
      <c r="K37" s="199"/>
      <c r="L37" s="199"/>
      <c r="M37" s="199"/>
      <c r="N37" s="204"/>
      <c r="O37" s="203"/>
      <c r="P37" s="199"/>
      <c r="Q37" s="199"/>
      <c r="R37" s="199"/>
      <c r="S37" s="202"/>
      <c r="T37" s="198"/>
      <c r="U37" s="199"/>
      <c r="V37" s="199"/>
      <c r="W37" s="31"/>
      <c r="X37" s="200"/>
      <c r="Y37" s="272" t="s">
        <v>160</v>
      </c>
      <c r="Z37" s="223" t="s">
        <v>51</v>
      </c>
      <c r="AA37" s="20"/>
    </row>
    <row r="38" spans="1:27" s="28" customFormat="1" ht="12.75" customHeight="1" x14ac:dyDescent="0.2">
      <c r="A38" s="182"/>
      <c r="B38" s="183" t="s">
        <v>22</v>
      </c>
      <c r="C38" s="183"/>
      <c r="D38" s="184">
        <f>SUM(I38,N38,S38,X38)</f>
        <v>30</v>
      </c>
      <c r="E38" s="195">
        <f>SUM(E32:E37)</f>
        <v>6</v>
      </c>
      <c r="F38" s="195">
        <f>SUM(F32:F37)</f>
        <v>14</v>
      </c>
      <c r="G38" s="195">
        <f>SUM(G32:G37)</f>
        <v>0</v>
      </c>
      <c r="H38" s="195"/>
      <c r="I38" s="195">
        <f>SUM(I32:I37)</f>
        <v>25</v>
      </c>
      <c r="J38" s="195">
        <f>SUM(J32:J37)</f>
        <v>2</v>
      </c>
      <c r="K38" s="195">
        <f>SUM(K32:K37)</f>
        <v>2</v>
      </c>
      <c r="L38" s="195">
        <f>SUM(L32:L37)</f>
        <v>0</v>
      </c>
      <c r="M38" s="195"/>
      <c r="N38" s="195">
        <f>SUM(N32:N37)</f>
        <v>5</v>
      </c>
      <c r="O38" s="195">
        <f>SUM(O32:O37)</f>
        <v>0</v>
      </c>
      <c r="P38" s="195">
        <f>SUM(P32:P37)</f>
        <v>0</v>
      </c>
      <c r="Q38" s="195">
        <f>SUM(Q32:Q37)</f>
        <v>0</v>
      </c>
      <c r="R38" s="195"/>
      <c r="S38" s="195">
        <f>SUM(S32:S37)</f>
        <v>0</v>
      </c>
      <c r="T38" s="195">
        <f>SUM(T32:T37)</f>
        <v>0</v>
      </c>
      <c r="U38" s="195">
        <f>SUM(U32:U37)</f>
        <v>0</v>
      </c>
      <c r="V38" s="195">
        <f>SUM(V32:V37)</f>
        <v>0</v>
      </c>
      <c r="W38" s="195"/>
      <c r="X38" s="195">
        <f>SUM(X32:X37)</f>
        <v>0</v>
      </c>
      <c r="Y38" s="64"/>
      <c r="Z38" s="224"/>
    </row>
    <row r="39" spans="1:27" ht="16.5" thickBot="1" x14ac:dyDescent="0.25">
      <c r="A39" s="278" t="s">
        <v>52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80"/>
      <c r="Z39" s="281"/>
      <c r="AA39" s="27"/>
    </row>
    <row r="40" spans="1:27" s="2" customFormat="1" ht="12.75" customHeight="1" x14ac:dyDescent="0.2">
      <c r="A40" s="124" t="s">
        <v>105</v>
      </c>
      <c r="B40" s="158" t="s">
        <v>53</v>
      </c>
      <c r="C40" s="168" t="s">
        <v>136</v>
      </c>
      <c r="D40" s="66"/>
      <c r="E40" s="67"/>
      <c r="F40" s="34"/>
      <c r="G40" s="34"/>
      <c r="H40" s="34"/>
      <c r="I40" s="68"/>
      <c r="J40" s="33"/>
      <c r="K40" s="34"/>
      <c r="L40" s="34"/>
      <c r="M40" s="34"/>
      <c r="N40" s="68"/>
      <c r="O40" s="33"/>
      <c r="P40" s="34"/>
      <c r="Q40" s="34"/>
      <c r="R40" s="34"/>
      <c r="S40" s="68"/>
      <c r="T40" s="33">
        <v>2</v>
      </c>
      <c r="U40" s="34">
        <v>2</v>
      </c>
      <c r="V40" s="34"/>
      <c r="W40" s="34" t="s">
        <v>23</v>
      </c>
      <c r="X40" s="65">
        <v>6</v>
      </c>
      <c r="Y40" s="270" t="s">
        <v>160</v>
      </c>
      <c r="Z40" s="265" t="s">
        <v>46</v>
      </c>
      <c r="AA40" s="20"/>
    </row>
    <row r="41" spans="1:27" s="2" customFormat="1" ht="12.75" customHeight="1" x14ac:dyDescent="0.2">
      <c r="A41" s="157" t="s">
        <v>106</v>
      </c>
      <c r="B41" s="159" t="s">
        <v>58</v>
      </c>
      <c r="C41" s="169" t="s">
        <v>137</v>
      </c>
      <c r="D41" s="164"/>
      <c r="E41" s="166"/>
      <c r="F41" s="26"/>
      <c r="G41" s="26"/>
      <c r="H41" s="26"/>
      <c r="I41" s="172"/>
      <c r="J41" s="25"/>
      <c r="K41" s="26"/>
      <c r="L41" s="26"/>
      <c r="M41" s="26"/>
      <c r="N41" s="172"/>
      <c r="O41" s="25"/>
      <c r="P41" s="26"/>
      <c r="Q41" s="26"/>
      <c r="R41" s="26"/>
      <c r="S41" s="172"/>
      <c r="T41" s="25">
        <v>2</v>
      </c>
      <c r="U41" s="26">
        <v>2</v>
      </c>
      <c r="V41" s="26"/>
      <c r="W41" s="26" t="s">
        <v>23</v>
      </c>
      <c r="X41" s="167">
        <v>6</v>
      </c>
      <c r="Y41" s="271" t="s">
        <v>160</v>
      </c>
      <c r="Z41" s="234" t="s">
        <v>46</v>
      </c>
      <c r="AA41" s="20"/>
    </row>
    <row r="42" spans="1:27" s="2" customFormat="1" ht="12.75" customHeight="1" x14ac:dyDescent="0.2">
      <c r="A42" s="157" t="s">
        <v>107</v>
      </c>
      <c r="B42" s="159" t="s">
        <v>54</v>
      </c>
      <c r="C42" s="169" t="s">
        <v>138</v>
      </c>
      <c r="D42" s="164"/>
      <c r="E42" s="166"/>
      <c r="F42" s="26"/>
      <c r="G42" s="26"/>
      <c r="H42" s="26"/>
      <c r="I42" s="172"/>
      <c r="J42" s="25"/>
      <c r="K42" s="26"/>
      <c r="L42" s="26"/>
      <c r="M42" s="26"/>
      <c r="N42" s="172"/>
      <c r="O42" s="25"/>
      <c r="P42" s="26"/>
      <c r="Q42" s="26"/>
      <c r="R42" s="26"/>
      <c r="S42" s="172"/>
      <c r="T42" s="25">
        <v>2</v>
      </c>
      <c r="U42" s="26">
        <v>2</v>
      </c>
      <c r="V42" s="26"/>
      <c r="W42" s="26" t="s">
        <v>23</v>
      </c>
      <c r="X42" s="167">
        <v>6</v>
      </c>
      <c r="Y42" s="271" t="s">
        <v>160</v>
      </c>
      <c r="Z42" s="234" t="s">
        <v>24</v>
      </c>
      <c r="AA42" s="20"/>
    </row>
    <row r="43" spans="1:27" s="2" customFormat="1" ht="12.75" customHeight="1" x14ac:dyDescent="0.2">
      <c r="A43" s="157" t="s">
        <v>108</v>
      </c>
      <c r="B43" s="159" t="s">
        <v>49</v>
      </c>
      <c r="C43" s="169" t="s">
        <v>139</v>
      </c>
      <c r="D43" s="164"/>
      <c r="E43" s="166"/>
      <c r="F43" s="26"/>
      <c r="G43" s="26"/>
      <c r="H43" s="26"/>
      <c r="I43" s="172"/>
      <c r="J43" s="25"/>
      <c r="K43" s="26"/>
      <c r="L43" s="26"/>
      <c r="M43" s="26"/>
      <c r="N43" s="172"/>
      <c r="O43" s="25">
        <v>2</v>
      </c>
      <c r="P43" s="26">
        <v>2</v>
      </c>
      <c r="Q43" s="26"/>
      <c r="R43" s="26" t="s">
        <v>23</v>
      </c>
      <c r="S43" s="172">
        <v>5</v>
      </c>
      <c r="T43" s="25"/>
      <c r="U43" s="26"/>
      <c r="V43" s="26"/>
      <c r="W43" s="26"/>
      <c r="X43" s="167"/>
      <c r="Y43" s="271" t="s">
        <v>160</v>
      </c>
      <c r="Z43" s="234" t="s">
        <v>46</v>
      </c>
      <c r="AA43" s="20"/>
    </row>
    <row r="44" spans="1:27" s="2" customFormat="1" ht="12.75" customHeight="1" x14ac:dyDescent="0.2">
      <c r="A44" s="157" t="s">
        <v>109</v>
      </c>
      <c r="B44" s="159" t="s">
        <v>55</v>
      </c>
      <c r="C44" s="169" t="s">
        <v>140</v>
      </c>
      <c r="D44" s="164"/>
      <c r="E44" s="166"/>
      <c r="F44" s="26"/>
      <c r="G44" s="26"/>
      <c r="H44" s="26"/>
      <c r="I44" s="172"/>
      <c r="J44" s="25"/>
      <c r="K44" s="26"/>
      <c r="L44" s="26"/>
      <c r="M44" s="26"/>
      <c r="N44" s="172"/>
      <c r="O44" s="25">
        <v>2</v>
      </c>
      <c r="P44" s="26">
        <v>2</v>
      </c>
      <c r="Q44" s="26"/>
      <c r="R44" s="26" t="s">
        <v>23</v>
      </c>
      <c r="S44" s="172">
        <v>5</v>
      </c>
      <c r="T44" s="25"/>
      <c r="U44" s="26"/>
      <c r="V44" s="26"/>
      <c r="W44" s="26"/>
      <c r="X44" s="167"/>
      <c r="Y44" s="234" t="s">
        <v>157</v>
      </c>
      <c r="Z44" s="234" t="s">
        <v>57</v>
      </c>
      <c r="AA44" s="20"/>
    </row>
    <row r="45" spans="1:27" s="2" customFormat="1" ht="12.75" customHeight="1" x14ac:dyDescent="0.2">
      <c r="A45" s="157" t="s">
        <v>110</v>
      </c>
      <c r="B45" s="159" t="s">
        <v>60</v>
      </c>
      <c r="C45" s="169" t="s">
        <v>141</v>
      </c>
      <c r="D45" s="164"/>
      <c r="E45" s="166"/>
      <c r="F45" s="26"/>
      <c r="G45" s="26"/>
      <c r="H45" s="26"/>
      <c r="I45" s="172"/>
      <c r="J45" s="25"/>
      <c r="K45" s="26"/>
      <c r="L45" s="26"/>
      <c r="M45" s="26"/>
      <c r="N45" s="172"/>
      <c r="O45" s="25">
        <v>2</v>
      </c>
      <c r="P45" s="26">
        <v>2</v>
      </c>
      <c r="Q45" s="26"/>
      <c r="R45" s="26" t="s">
        <v>23</v>
      </c>
      <c r="S45" s="172">
        <v>5</v>
      </c>
      <c r="T45" s="25"/>
      <c r="U45" s="26"/>
      <c r="V45" s="26"/>
      <c r="W45" s="26"/>
      <c r="X45" s="167"/>
      <c r="Y45" s="271" t="s">
        <v>160</v>
      </c>
      <c r="Z45" s="234" t="s">
        <v>51</v>
      </c>
      <c r="AA45" s="20"/>
    </row>
    <row r="46" spans="1:27" s="2" customFormat="1" ht="12.75" customHeight="1" thickBot="1" x14ac:dyDescent="0.25">
      <c r="A46" s="132" t="s">
        <v>111</v>
      </c>
      <c r="B46" s="135" t="s">
        <v>70</v>
      </c>
      <c r="C46" s="170" t="s">
        <v>142</v>
      </c>
      <c r="D46" s="171"/>
      <c r="E46" s="156"/>
      <c r="F46" s="31"/>
      <c r="G46" s="31"/>
      <c r="H46" s="31"/>
      <c r="I46" s="35"/>
      <c r="J46" s="30"/>
      <c r="K46" s="31"/>
      <c r="L46" s="31"/>
      <c r="M46" s="31"/>
      <c r="N46" s="35"/>
      <c r="O46" s="30"/>
      <c r="P46" s="31"/>
      <c r="Q46" s="31"/>
      <c r="R46" s="31"/>
      <c r="S46" s="35"/>
      <c r="T46" s="30">
        <v>0</v>
      </c>
      <c r="U46" s="31">
        <v>0</v>
      </c>
      <c r="V46" s="31"/>
      <c r="W46" s="31" t="s">
        <v>177</v>
      </c>
      <c r="X46" s="32">
        <v>0</v>
      </c>
      <c r="Y46" s="272" t="s">
        <v>160</v>
      </c>
      <c r="Z46" s="235" t="s">
        <v>46</v>
      </c>
      <c r="AA46" s="20"/>
    </row>
    <row r="47" spans="1:27" s="28" customFormat="1" ht="12.75" customHeight="1" thickBot="1" x14ac:dyDescent="0.25">
      <c r="A47" s="58"/>
      <c r="B47" s="59" t="s">
        <v>22</v>
      </c>
      <c r="C47" s="137"/>
      <c r="D47" s="60">
        <f>SUM(I47,N47,S47,X47)</f>
        <v>33</v>
      </c>
      <c r="E47" s="61">
        <f>SUM(E40:E45)</f>
        <v>0</v>
      </c>
      <c r="F47" s="61">
        <f>SUM(F40:F45)</f>
        <v>0</v>
      </c>
      <c r="G47" s="61">
        <f>SUM(G40:G45)</f>
        <v>0</v>
      </c>
      <c r="H47" s="62"/>
      <c r="I47" s="61">
        <f>SUM(I40:I45)</f>
        <v>0</v>
      </c>
      <c r="J47" s="61">
        <f>SUM(J40:J45)</f>
        <v>0</v>
      </c>
      <c r="K47" s="61">
        <f>SUM(K40:K45)</f>
        <v>0</v>
      </c>
      <c r="L47" s="61">
        <f>SUM(L40:L45)</f>
        <v>0</v>
      </c>
      <c r="M47" s="62"/>
      <c r="N47" s="61">
        <f>SUM(N40:N45)</f>
        <v>0</v>
      </c>
      <c r="O47" s="61">
        <f>SUM(O40:O45)</f>
        <v>6</v>
      </c>
      <c r="P47" s="61">
        <f>SUM(P40:P45)</f>
        <v>6</v>
      </c>
      <c r="Q47" s="61">
        <f>SUM(Q40:Q45)</f>
        <v>0</v>
      </c>
      <c r="R47" s="62"/>
      <c r="S47" s="61">
        <f>SUM(S40:S45)</f>
        <v>15</v>
      </c>
      <c r="T47" s="61">
        <f>SUM(T40:T46)</f>
        <v>6</v>
      </c>
      <c r="U47" s="61">
        <f>SUM(U40:U46)</f>
        <v>6</v>
      </c>
      <c r="V47" s="61">
        <f>SUM(V40:V45)</f>
        <v>0</v>
      </c>
      <c r="W47" s="62"/>
      <c r="X47" s="61">
        <f>SUM(X40:X46)</f>
        <v>18</v>
      </c>
      <c r="Y47" s="63"/>
      <c r="Z47" s="225"/>
    </row>
    <row r="48" spans="1:27" ht="16.5" thickBot="1" x14ac:dyDescent="0.25">
      <c r="A48" s="282" t="s">
        <v>33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4"/>
      <c r="AA48" s="27"/>
    </row>
    <row r="49" spans="1:31" s="22" customFormat="1" x14ac:dyDescent="0.2">
      <c r="A49" s="124" t="s">
        <v>196</v>
      </c>
      <c r="B49" s="158" t="s">
        <v>188</v>
      </c>
      <c r="C49" s="161" t="s">
        <v>143</v>
      </c>
      <c r="D49" s="190"/>
      <c r="E49" s="33"/>
      <c r="F49" s="34"/>
      <c r="G49" s="34"/>
      <c r="H49" s="34"/>
      <c r="I49" s="68"/>
      <c r="J49" s="33">
        <v>0</v>
      </c>
      <c r="K49" s="34">
        <v>2</v>
      </c>
      <c r="L49" s="34">
        <v>0</v>
      </c>
      <c r="M49" s="34" t="s">
        <v>16</v>
      </c>
      <c r="N49" s="65">
        <v>0</v>
      </c>
      <c r="O49" s="67"/>
      <c r="P49" s="34"/>
      <c r="Q49" s="34"/>
      <c r="R49" s="34"/>
      <c r="S49" s="68"/>
      <c r="T49" s="33"/>
      <c r="U49" s="34"/>
      <c r="V49" s="34"/>
      <c r="W49" s="34"/>
      <c r="X49" s="65"/>
      <c r="Y49" s="260" t="s">
        <v>157</v>
      </c>
      <c r="Z49" s="273" t="s">
        <v>192</v>
      </c>
      <c r="AA49" s="20"/>
      <c r="AB49" s="2"/>
    </row>
    <row r="50" spans="1:31" s="22" customFormat="1" x14ac:dyDescent="0.2">
      <c r="A50" s="157" t="s">
        <v>197</v>
      </c>
      <c r="B50" s="159" t="s">
        <v>189</v>
      </c>
      <c r="C50" s="162" t="s">
        <v>144</v>
      </c>
      <c r="D50" s="191"/>
      <c r="E50" s="25"/>
      <c r="F50" s="26"/>
      <c r="G50" s="26"/>
      <c r="H50" s="26"/>
      <c r="I50" s="172"/>
      <c r="J50" s="25"/>
      <c r="K50" s="26"/>
      <c r="L50" s="26"/>
      <c r="M50" s="26"/>
      <c r="N50" s="167"/>
      <c r="O50" s="166">
        <v>0</v>
      </c>
      <c r="P50" s="26">
        <v>2</v>
      </c>
      <c r="Q50" s="26">
        <v>0</v>
      </c>
      <c r="R50" s="26" t="s">
        <v>16</v>
      </c>
      <c r="S50" s="172">
        <v>6</v>
      </c>
      <c r="T50" s="25"/>
      <c r="U50" s="26"/>
      <c r="V50" s="26"/>
      <c r="W50" s="26"/>
      <c r="X50" s="167"/>
      <c r="Y50" s="260" t="s">
        <v>157</v>
      </c>
      <c r="Z50" s="273" t="s">
        <v>192</v>
      </c>
      <c r="AA50" s="23"/>
    </row>
    <row r="51" spans="1:31" s="2" customFormat="1" ht="12.75" customHeight="1" thickBot="1" x14ac:dyDescent="0.25">
      <c r="A51" s="132" t="s">
        <v>198</v>
      </c>
      <c r="B51" s="160" t="s">
        <v>86</v>
      </c>
      <c r="C51" s="163" t="s">
        <v>145</v>
      </c>
      <c r="D51" s="206"/>
      <c r="E51" s="198"/>
      <c r="F51" s="199"/>
      <c r="G51" s="199"/>
      <c r="H51" s="199"/>
      <c r="I51" s="202"/>
      <c r="J51" s="198"/>
      <c r="K51" s="274"/>
      <c r="L51" s="274"/>
      <c r="M51" s="274"/>
      <c r="N51" s="200"/>
      <c r="O51" s="275"/>
      <c r="P51" s="274"/>
      <c r="Q51" s="274"/>
      <c r="R51" s="274"/>
      <c r="S51" s="276"/>
      <c r="T51" s="277">
        <v>0</v>
      </c>
      <c r="U51" s="274">
        <v>0</v>
      </c>
      <c r="V51" s="274">
        <v>2</v>
      </c>
      <c r="W51" s="31" t="s">
        <v>16</v>
      </c>
      <c r="X51" s="200">
        <v>9</v>
      </c>
      <c r="Y51" s="260" t="s">
        <v>190</v>
      </c>
      <c r="Z51" s="273" t="s">
        <v>191</v>
      </c>
      <c r="AA51" s="20"/>
    </row>
    <row r="52" spans="1:31" s="28" customFormat="1" ht="12.75" customHeight="1" thickBot="1" x14ac:dyDescent="0.25">
      <c r="A52" s="58"/>
      <c r="B52" s="59" t="s">
        <v>22</v>
      </c>
      <c r="C52" s="137"/>
      <c r="D52" s="60">
        <f>SUM(I52,N52,S52,X52)</f>
        <v>15</v>
      </c>
      <c r="E52" s="61">
        <f>SUM(E50:E51)</f>
        <v>0</v>
      </c>
      <c r="F52" s="61">
        <f t="shared" ref="F52:I52" si="0">SUM(F50:F51)</f>
        <v>0</v>
      </c>
      <c r="G52" s="61">
        <f t="shared" si="0"/>
        <v>0</v>
      </c>
      <c r="H52" s="61">
        <f t="shared" si="0"/>
        <v>0</v>
      </c>
      <c r="I52" s="61">
        <f t="shared" si="0"/>
        <v>0</v>
      </c>
      <c r="J52" s="61">
        <f>SUM(J50:J51)</f>
        <v>0</v>
      </c>
      <c r="K52" s="61">
        <f t="shared" ref="K52" si="1">SUM(K50:K51)</f>
        <v>0</v>
      </c>
      <c r="L52" s="61">
        <f t="shared" ref="L52" si="2">SUM(L50:L51)</f>
        <v>0</v>
      </c>
      <c r="M52" s="61">
        <f t="shared" ref="M52" si="3">SUM(M50:M51)</f>
        <v>0</v>
      </c>
      <c r="N52" s="61">
        <f t="shared" ref="N52" si="4">SUM(N50:N51)</f>
        <v>0</v>
      </c>
      <c r="O52" s="61">
        <f>SUM(O50:O51)</f>
        <v>0</v>
      </c>
      <c r="P52" s="61">
        <f t="shared" ref="P52" si="5">SUM(P50:P51)</f>
        <v>2</v>
      </c>
      <c r="Q52" s="61">
        <f t="shared" ref="Q52" si="6">SUM(Q50:Q51)</f>
        <v>0</v>
      </c>
      <c r="R52" s="61">
        <f t="shared" ref="R52" si="7">SUM(R50:R51)</f>
        <v>0</v>
      </c>
      <c r="S52" s="61">
        <f t="shared" ref="S52" si="8">SUM(S50:S51)</f>
        <v>6</v>
      </c>
      <c r="T52" s="61">
        <f>SUM(T50:T51)</f>
        <v>0</v>
      </c>
      <c r="U52" s="61">
        <f t="shared" ref="U52" si="9">SUM(U50:U51)</f>
        <v>0</v>
      </c>
      <c r="V52" s="61">
        <f t="shared" ref="V52" si="10">SUM(V50:V51)</f>
        <v>2</v>
      </c>
      <c r="W52" s="61">
        <f t="shared" ref="W52" si="11">SUM(W50:W51)</f>
        <v>0</v>
      </c>
      <c r="X52" s="61">
        <f t="shared" ref="X52" si="12">SUM(X50:X51)</f>
        <v>9</v>
      </c>
      <c r="Y52" s="55"/>
      <c r="Z52" s="222"/>
    </row>
    <row r="53" spans="1:31" s="28" customFormat="1" ht="12.75" customHeight="1" thickBot="1" x14ac:dyDescent="0.25">
      <c r="A53" s="36"/>
      <c r="B53" s="45" t="s">
        <v>28</v>
      </c>
      <c r="C53" s="45"/>
      <c r="D53" s="46">
        <f>SUM(D52,D47,D38,D30)</f>
        <v>108</v>
      </c>
      <c r="E53" s="46">
        <f>SUM(E52,E47,E38,E30)</f>
        <v>8</v>
      </c>
      <c r="F53" s="46">
        <f>SUM(F52,F47,F38,F30)</f>
        <v>16</v>
      </c>
      <c r="G53" s="46">
        <f>SUM(G52,G47,G38,G30)</f>
        <v>0</v>
      </c>
      <c r="H53" s="38"/>
      <c r="I53" s="46">
        <f>SUM(I52,I47,I38,I30)</f>
        <v>30</v>
      </c>
      <c r="J53" s="46">
        <f>SUM(J52,J47,J38,J30)</f>
        <v>6</v>
      </c>
      <c r="K53" s="46">
        <f>SUM(K52,K47,K38,K30)</f>
        <v>18</v>
      </c>
      <c r="L53" s="46">
        <f>SUM(L52,L47,L38,L30)</f>
        <v>0</v>
      </c>
      <c r="M53" s="38"/>
      <c r="N53" s="46">
        <f>SUM(N52,N47,N38,N30)</f>
        <v>30</v>
      </c>
      <c r="O53" s="46">
        <f>SUM(O52,O47,O38,O30)</f>
        <v>6</v>
      </c>
      <c r="P53" s="46">
        <f>SUM(P52,P47,P38,P30)</f>
        <v>8</v>
      </c>
      <c r="Q53" s="46">
        <f>SUM(Q52,Q47,Q38,Q30)</f>
        <v>0</v>
      </c>
      <c r="R53" s="38"/>
      <c r="S53" s="46">
        <f>SUM(S52,S47,S38,S30)</f>
        <v>21</v>
      </c>
      <c r="T53" s="46">
        <f>SUM(T52,T47,T38,T30)</f>
        <v>6</v>
      </c>
      <c r="U53" s="46">
        <f>SUM(U52,U47,U38,U30)</f>
        <v>6</v>
      </c>
      <c r="V53" s="46">
        <f>SUM(V52,V47,V38,V30)</f>
        <v>2</v>
      </c>
      <c r="W53" s="38"/>
      <c r="X53" s="46">
        <f>SUM(X52,X47,X38,X30)</f>
        <v>27</v>
      </c>
      <c r="Y53" s="57"/>
      <c r="Z53" s="226"/>
    </row>
    <row r="54" spans="1:31" s="28" customFormat="1" ht="12.75" customHeight="1" thickBot="1" x14ac:dyDescent="0.25">
      <c r="A54" s="40"/>
      <c r="B54" s="41" t="s">
        <v>29</v>
      </c>
      <c r="C54" s="41"/>
      <c r="D54" s="46">
        <f>SUM(I53,N53,S53,X53)</f>
        <v>108</v>
      </c>
      <c r="E54" s="47">
        <f>E53*13</f>
        <v>104</v>
      </c>
      <c r="F54" s="37">
        <f>F53*13</f>
        <v>208</v>
      </c>
      <c r="G54" s="37">
        <f>G53*13</f>
        <v>0</v>
      </c>
      <c r="H54" s="44">
        <f>SUM(E54:G54)</f>
        <v>312</v>
      </c>
      <c r="I54" s="48"/>
      <c r="J54" s="47">
        <f>J53*13</f>
        <v>78</v>
      </c>
      <c r="K54" s="37">
        <f>K53*13</f>
        <v>234</v>
      </c>
      <c r="L54" s="37">
        <f>L53*13</f>
        <v>0</v>
      </c>
      <c r="M54" s="44">
        <f>SUM(J54:L54)</f>
        <v>312</v>
      </c>
      <c r="N54" s="48"/>
      <c r="O54" s="37">
        <f>O53*13</f>
        <v>78</v>
      </c>
      <c r="P54" s="37">
        <f>P53*13</f>
        <v>104</v>
      </c>
      <c r="Q54" s="37">
        <f>Q53*13</f>
        <v>0</v>
      </c>
      <c r="R54" s="44">
        <f>SUM(O54:Q54)</f>
        <v>182</v>
      </c>
      <c r="S54" s="37"/>
      <c r="T54" s="37">
        <f>T53*13</f>
        <v>78</v>
      </c>
      <c r="U54" s="37">
        <f>U53*13</f>
        <v>78</v>
      </c>
      <c r="V54" s="37">
        <f>V53*13</f>
        <v>26</v>
      </c>
      <c r="W54" s="44">
        <f>SUM(T54:V54)</f>
        <v>182</v>
      </c>
      <c r="X54" s="37"/>
      <c r="Y54" s="57"/>
      <c r="Z54" s="227"/>
      <c r="AA54" s="28">
        <f>SUM(W54,R54,M54,H54)</f>
        <v>988</v>
      </c>
    </row>
    <row r="55" spans="1:31" ht="16.5" thickBot="1" x14ac:dyDescent="0.25">
      <c r="A55" s="285" t="s">
        <v>61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4"/>
      <c r="AA55" s="17">
        <f>SUM(U54,P54,K54,F54)</f>
        <v>624</v>
      </c>
      <c r="AB55">
        <f>AA55/AA54</f>
        <v>0.63157894736842102</v>
      </c>
    </row>
    <row r="56" spans="1:31" s="70" customFormat="1" ht="12.75" customHeight="1" thickBot="1" x14ac:dyDescent="0.25">
      <c r="A56" s="305" t="s">
        <v>84</v>
      </c>
      <c r="B56" s="306"/>
      <c r="C56" s="307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8"/>
      <c r="AA56" s="69"/>
    </row>
    <row r="57" spans="1:31" s="70" customFormat="1" ht="12.75" customHeight="1" x14ac:dyDescent="0.2">
      <c r="A57" s="149" t="s">
        <v>112</v>
      </c>
      <c r="B57" s="153" t="s">
        <v>66</v>
      </c>
      <c r="C57" s="141" t="s">
        <v>146</v>
      </c>
      <c r="D57" s="71"/>
      <c r="E57" s="72"/>
      <c r="F57" s="73"/>
      <c r="G57" s="73"/>
      <c r="H57" s="74"/>
      <c r="I57" s="75"/>
      <c r="J57" s="76"/>
      <c r="K57" s="73"/>
      <c r="L57" s="73"/>
      <c r="M57" s="73"/>
      <c r="N57" s="77"/>
      <c r="O57" s="72"/>
      <c r="P57" s="73"/>
      <c r="Q57" s="73"/>
      <c r="R57" s="73"/>
      <c r="S57" s="75"/>
      <c r="T57" s="76">
        <v>0</v>
      </c>
      <c r="U57" s="73">
        <v>3</v>
      </c>
      <c r="V57" s="73">
        <v>0</v>
      </c>
      <c r="W57" s="73" t="s">
        <v>67</v>
      </c>
      <c r="X57" s="77">
        <v>4</v>
      </c>
      <c r="Y57" s="264" t="s">
        <v>160</v>
      </c>
      <c r="Z57" s="265" t="s">
        <v>46</v>
      </c>
      <c r="AA57" s="69"/>
    </row>
    <row r="58" spans="1:31" s="70" customFormat="1" ht="12.75" customHeight="1" x14ac:dyDescent="0.2">
      <c r="A58" s="150" t="s">
        <v>113</v>
      </c>
      <c r="B58" s="154" t="s">
        <v>178</v>
      </c>
      <c r="C58" s="142" t="s">
        <v>147</v>
      </c>
      <c r="D58" s="79"/>
      <c r="E58" s="80"/>
      <c r="F58" s="81"/>
      <c r="G58" s="81"/>
      <c r="H58" s="81"/>
      <c r="I58" s="82"/>
      <c r="J58" s="83"/>
      <c r="K58" s="81"/>
      <c r="L58" s="81"/>
      <c r="M58" s="81"/>
      <c r="N58" s="84"/>
      <c r="O58" s="80"/>
      <c r="P58" s="81"/>
      <c r="Q58" s="81"/>
      <c r="R58" s="85"/>
      <c r="S58" s="82"/>
      <c r="T58" s="83">
        <v>0</v>
      </c>
      <c r="U58" s="81">
        <v>3</v>
      </c>
      <c r="V58" s="81">
        <v>0</v>
      </c>
      <c r="W58" s="81" t="s">
        <v>67</v>
      </c>
      <c r="X58" s="84">
        <v>4</v>
      </c>
      <c r="Y58" s="264" t="s">
        <v>160</v>
      </c>
      <c r="Z58" s="234" t="s">
        <v>68</v>
      </c>
      <c r="AA58" s="69"/>
    </row>
    <row r="59" spans="1:31" s="70" customFormat="1" ht="12.75" customHeight="1" thickBot="1" x14ac:dyDescent="0.25">
      <c r="A59" s="151" t="s">
        <v>114</v>
      </c>
      <c r="B59" s="155" t="s">
        <v>71</v>
      </c>
      <c r="C59" s="152" t="s">
        <v>148</v>
      </c>
      <c r="D59" s="86"/>
      <c r="E59" s="87"/>
      <c r="F59" s="88"/>
      <c r="G59" s="88"/>
      <c r="H59" s="89"/>
      <c r="I59" s="90"/>
      <c r="J59" s="91"/>
      <c r="K59" s="92"/>
      <c r="L59" s="88"/>
      <c r="M59" s="92"/>
      <c r="N59" s="93"/>
      <c r="O59" s="87">
        <v>0</v>
      </c>
      <c r="P59" s="88">
        <v>3</v>
      </c>
      <c r="Q59" s="88">
        <v>0</v>
      </c>
      <c r="R59" s="88" t="s">
        <v>16</v>
      </c>
      <c r="S59" s="90">
        <v>4</v>
      </c>
      <c r="T59" s="94"/>
      <c r="U59" s="88"/>
      <c r="V59" s="88"/>
      <c r="W59" s="88"/>
      <c r="X59" s="95"/>
      <c r="Y59" s="264" t="s">
        <v>160</v>
      </c>
      <c r="Z59" s="266" t="s">
        <v>13</v>
      </c>
      <c r="AA59" s="69"/>
    </row>
    <row r="60" spans="1:31" s="70" customFormat="1" ht="12.75" customHeight="1" thickBot="1" x14ac:dyDescent="0.25">
      <c r="A60" s="309" t="s">
        <v>72</v>
      </c>
      <c r="B60" s="310"/>
      <c r="C60" s="311"/>
      <c r="D60" s="311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1"/>
      <c r="Z60" s="313"/>
      <c r="AA60" s="69"/>
    </row>
    <row r="61" spans="1:31" s="70" customFormat="1" ht="12.75" customHeight="1" x14ac:dyDescent="0.2">
      <c r="A61" s="131" t="s">
        <v>115</v>
      </c>
      <c r="B61" s="143" t="s">
        <v>73</v>
      </c>
      <c r="C61" s="173" t="s">
        <v>149</v>
      </c>
      <c r="D61" s="207"/>
      <c r="E61" s="76"/>
      <c r="F61" s="73"/>
      <c r="G61" s="73"/>
      <c r="H61" s="74"/>
      <c r="I61" s="114"/>
      <c r="J61" s="76">
        <v>0</v>
      </c>
      <c r="K61" s="73">
        <v>3</v>
      </c>
      <c r="L61" s="73">
        <v>0</v>
      </c>
      <c r="M61" s="73" t="s">
        <v>16</v>
      </c>
      <c r="N61" s="77">
        <v>4</v>
      </c>
      <c r="O61" s="72"/>
      <c r="P61" s="73"/>
      <c r="Q61" s="73"/>
      <c r="R61" s="73"/>
      <c r="S61" s="75"/>
      <c r="T61" s="76"/>
      <c r="U61" s="73"/>
      <c r="V61" s="73"/>
      <c r="W61" s="73"/>
      <c r="X61" s="77"/>
      <c r="Y61" s="261" t="s">
        <v>157</v>
      </c>
      <c r="Z61" s="228" t="s">
        <v>74</v>
      </c>
      <c r="AA61" s="69"/>
    </row>
    <row r="62" spans="1:31" s="99" customFormat="1" x14ac:dyDescent="0.2">
      <c r="A62" s="127" t="s">
        <v>116</v>
      </c>
      <c r="B62" s="144" t="s">
        <v>75</v>
      </c>
      <c r="C62" s="139" t="s">
        <v>75</v>
      </c>
      <c r="D62" s="208"/>
      <c r="E62" s="83"/>
      <c r="F62" s="81"/>
      <c r="G62" s="81"/>
      <c r="H62" s="85"/>
      <c r="I62" s="98"/>
      <c r="J62" s="83"/>
      <c r="K62" s="81"/>
      <c r="L62" s="81"/>
      <c r="M62" s="85"/>
      <c r="N62" s="97"/>
      <c r="O62" s="80"/>
      <c r="P62" s="81"/>
      <c r="Q62" s="81"/>
      <c r="R62" s="85"/>
      <c r="S62" s="98"/>
      <c r="T62" s="83">
        <v>0</v>
      </c>
      <c r="U62" s="81">
        <v>3</v>
      </c>
      <c r="V62" s="81">
        <v>0</v>
      </c>
      <c r="W62" s="81" t="s">
        <v>16</v>
      </c>
      <c r="X62" s="84">
        <v>4</v>
      </c>
      <c r="Y62" s="263" t="s">
        <v>161</v>
      </c>
      <c r="Z62" s="249" t="s">
        <v>76</v>
      </c>
      <c r="AA62" s="78"/>
      <c r="AE62" s="70"/>
    </row>
    <row r="63" spans="1:31" s="106" customFormat="1" x14ac:dyDescent="0.2">
      <c r="A63" s="127" t="s">
        <v>117</v>
      </c>
      <c r="B63" s="144" t="s">
        <v>85</v>
      </c>
      <c r="C63" s="174" t="s">
        <v>150</v>
      </c>
      <c r="D63" s="209"/>
      <c r="E63" s="101"/>
      <c r="F63" s="85"/>
      <c r="G63" s="85"/>
      <c r="H63" s="85"/>
      <c r="I63" s="98"/>
      <c r="J63" s="217"/>
      <c r="K63" s="211"/>
      <c r="L63" s="85"/>
      <c r="M63" s="211"/>
      <c r="N63" s="97"/>
      <c r="O63" s="80"/>
      <c r="P63" s="81"/>
      <c r="Q63" s="81"/>
      <c r="R63" s="85"/>
      <c r="S63" s="98"/>
      <c r="T63" s="101">
        <v>0</v>
      </c>
      <c r="U63" s="85">
        <v>3</v>
      </c>
      <c r="V63" s="85">
        <v>0</v>
      </c>
      <c r="W63" s="85" t="s">
        <v>16</v>
      </c>
      <c r="X63" s="97">
        <v>4</v>
      </c>
      <c r="Y63" s="263" t="s">
        <v>161</v>
      </c>
      <c r="Z63" s="236" t="s">
        <v>77</v>
      </c>
      <c r="AA63" s="105"/>
      <c r="AE63" s="70"/>
    </row>
    <row r="64" spans="1:31" s="140" customFormat="1" ht="13.5" thickBot="1" x14ac:dyDescent="0.25">
      <c r="A64" s="146" t="s">
        <v>154</v>
      </c>
      <c r="B64" s="147" t="s">
        <v>155</v>
      </c>
      <c r="C64" s="148" t="s">
        <v>156</v>
      </c>
      <c r="D64" s="210"/>
      <c r="E64" s="212"/>
      <c r="F64" s="213"/>
      <c r="G64" s="213"/>
      <c r="H64" s="213"/>
      <c r="I64" s="215"/>
      <c r="J64" s="212"/>
      <c r="K64" s="213"/>
      <c r="L64" s="213"/>
      <c r="M64" s="213"/>
      <c r="N64" s="214"/>
      <c r="O64" s="216">
        <v>0</v>
      </c>
      <c r="P64" s="213">
        <v>4</v>
      </c>
      <c r="Q64" s="213"/>
      <c r="R64" s="213" t="s">
        <v>16</v>
      </c>
      <c r="S64" s="215">
        <v>5</v>
      </c>
      <c r="T64" s="212"/>
      <c r="U64" s="213"/>
      <c r="V64" s="213"/>
      <c r="W64" s="213"/>
      <c r="X64" s="214"/>
      <c r="Y64" s="262" t="s">
        <v>157</v>
      </c>
      <c r="Z64" s="237" t="s">
        <v>57</v>
      </c>
    </row>
    <row r="65" spans="1:143" s="99" customFormat="1" ht="14.25" customHeight="1" thickBot="1" x14ac:dyDescent="0.25">
      <c r="A65" s="309" t="s">
        <v>78</v>
      </c>
      <c r="B65" s="311"/>
      <c r="C65" s="311"/>
      <c r="D65" s="311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1"/>
      <c r="Z65" s="341"/>
    </row>
    <row r="66" spans="1:143" s="99" customFormat="1" x14ac:dyDescent="0.2">
      <c r="A66" s="127" t="s">
        <v>118</v>
      </c>
      <c r="B66" s="128" t="s">
        <v>79</v>
      </c>
      <c r="C66" s="128" t="s">
        <v>79</v>
      </c>
      <c r="D66" s="71"/>
      <c r="E66" s="76"/>
      <c r="F66" s="73"/>
      <c r="G66" s="73"/>
      <c r="H66" s="74"/>
      <c r="I66" s="96"/>
      <c r="J66" s="72"/>
      <c r="K66" s="73"/>
      <c r="L66" s="73"/>
      <c r="M66" s="74"/>
      <c r="N66" s="114"/>
      <c r="O66" s="76"/>
      <c r="P66" s="73"/>
      <c r="Q66" s="73"/>
      <c r="R66" s="74"/>
      <c r="S66" s="96"/>
      <c r="T66" s="76">
        <v>0</v>
      </c>
      <c r="U66" s="73">
        <v>3</v>
      </c>
      <c r="V66" s="73">
        <v>0</v>
      </c>
      <c r="W66" s="73" t="s">
        <v>16</v>
      </c>
      <c r="X66" s="77">
        <v>4</v>
      </c>
      <c r="Y66" s="259" t="s">
        <v>158</v>
      </c>
      <c r="Z66" s="231" t="s">
        <v>80</v>
      </c>
    </row>
    <row r="67" spans="1:143" s="99" customFormat="1" x14ac:dyDescent="0.2">
      <c r="A67" s="127" t="s">
        <v>119</v>
      </c>
      <c r="B67" s="129" t="s">
        <v>81</v>
      </c>
      <c r="C67" s="129" t="s">
        <v>81</v>
      </c>
      <c r="D67" s="100"/>
      <c r="E67" s="101"/>
      <c r="F67" s="85"/>
      <c r="G67" s="85"/>
      <c r="H67" s="85"/>
      <c r="I67" s="97"/>
      <c r="J67" s="102"/>
      <c r="K67" s="103"/>
      <c r="L67" s="85"/>
      <c r="M67" s="103"/>
      <c r="N67" s="98"/>
      <c r="O67" s="83"/>
      <c r="P67" s="81"/>
      <c r="Q67" s="81"/>
      <c r="R67" s="85"/>
      <c r="S67" s="97"/>
      <c r="T67" s="101">
        <v>0</v>
      </c>
      <c r="U67" s="85">
        <v>3</v>
      </c>
      <c r="V67" s="104">
        <v>0</v>
      </c>
      <c r="W67" s="104" t="s">
        <v>16</v>
      </c>
      <c r="X67" s="97">
        <v>4</v>
      </c>
      <c r="Y67" s="259" t="s">
        <v>158</v>
      </c>
      <c r="Z67" s="230" t="s">
        <v>14</v>
      </c>
    </row>
    <row r="68" spans="1:143" s="99" customFormat="1" ht="13.5" thickBot="1" x14ac:dyDescent="0.25">
      <c r="A68" s="127" t="s">
        <v>120</v>
      </c>
      <c r="B68" s="130" t="s">
        <v>82</v>
      </c>
      <c r="C68" s="130" t="s">
        <v>82</v>
      </c>
      <c r="D68" s="115"/>
      <c r="E68" s="107"/>
      <c r="F68" s="89"/>
      <c r="G68" s="89"/>
      <c r="H68" s="89"/>
      <c r="I68" s="108"/>
      <c r="J68" s="109"/>
      <c r="K68" s="89"/>
      <c r="L68" s="89"/>
      <c r="M68" s="89"/>
      <c r="N68" s="110"/>
      <c r="O68" s="111">
        <v>0</v>
      </c>
      <c r="P68" s="112">
        <v>3</v>
      </c>
      <c r="Q68" s="112">
        <v>0</v>
      </c>
      <c r="R68" s="113" t="s">
        <v>16</v>
      </c>
      <c r="S68" s="108">
        <v>4</v>
      </c>
      <c r="T68" s="94"/>
      <c r="U68" s="88"/>
      <c r="V68" s="88"/>
      <c r="W68" s="89"/>
      <c r="X68" s="108"/>
      <c r="Y68" s="259" t="s">
        <v>158</v>
      </c>
      <c r="Z68" s="232" t="s">
        <v>83</v>
      </c>
    </row>
    <row r="69" spans="1:143" s="2" customFormat="1" ht="12.75" customHeight="1" thickBot="1" x14ac:dyDescent="0.25">
      <c r="A69" s="338" t="s">
        <v>87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40"/>
      <c r="AA69" s="20"/>
    </row>
    <row r="70" spans="1:143" s="118" customFormat="1" ht="13.5" thickBot="1" x14ac:dyDescent="0.25">
      <c r="A70" s="124" t="s">
        <v>121</v>
      </c>
      <c r="B70" s="125" t="s">
        <v>87</v>
      </c>
      <c r="C70" s="126" t="s">
        <v>151</v>
      </c>
      <c r="D70" s="218"/>
      <c r="E70" s="116"/>
      <c r="F70" s="34"/>
      <c r="G70" s="34"/>
      <c r="H70" s="34"/>
      <c r="I70" s="68"/>
      <c r="J70" s="117"/>
      <c r="K70" s="34"/>
      <c r="L70" s="34"/>
      <c r="M70" s="34"/>
      <c r="N70" s="65"/>
      <c r="O70" s="67"/>
      <c r="P70" s="34"/>
      <c r="Q70" s="34"/>
      <c r="R70" s="34"/>
      <c r="S70" s="68"/>
      <c r="T70" s="33">
        <v>0</v>
      </c>
      <c r="U70" s="34">
        <v>3</v>
      </c>
      <c r="V70" s="34"/>
      <c r="W70" s="34" t="s">
        <v>16</v>
      </c>
      <c r="X70" s="65">
        <v>5</v>
      </c>
      <c r="Y70" s="260" t="s">
        <v>158</v>
      </c>
      <c r="Z70" s="220" t="s">
        <v>179</v>
      </c>
    </row>
    <row r="71" spans="1:143" s="2" customFormat="1" ht="12.75" customHeight="1" thickBot="1" x14ac:dyDescent="0.25">
      <c r="A71" s="338" t="s">
        <v>88</v>
      </c>
      <c r="B71" s="298"/>
      <c r="C71" s="339"/>
      <c r="D71" s="298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40"/>
      <c r="AA71" s="20"/>
    </row>
    <row r="72" spans="1:143" s="118" customFormat="1" ht="13.5" thickBot="1" x14ac:dyDescent="0.25">
      <c r="A72" s="124" t="s">
        <v>122</v>
      </c>
      <c r="B72" s="125" t="s">
        <v>89</v>
      </c>
      <c r="C72" s="161" t="s">
        <v>152</v>
      </c>
      <c r="D72" s="66"/>
      <c r="E72" s="116"/>
      <c r="F72" s="34"/>
      <c r="G72" s="34"/>
      <c r="H72" s="34"/>
      <c r="I72" s="68"/>
      <c r="J72" s="117"/>
      <c r="K72" s="34"/>
      <c r="L72" s="34"/>
      <c r="M72" s="34"/>
      <c r="N72" s="65"/>
      <c r="O72" s="67"/>
      <c r="P72" s="34"/>
      <c r="Q72" s="34"/>
      <c r="R72" s="34"/>
      <c r="S72" s="68"/>
      <c r="T72" s="33">
        <v>2</v>
      </c>
      <c r="U72" s="34">
        <v>2</v>
      </c>
      <c r="V72" s="34"/>
      <c r="W72" s="34" t="s">
        <v>16</v>
      </c>
      <c r="X72" s="65">
        <v>5</v>
      </c>
      <c r="Y72" s="261" t="s">
        <v>157</v>
      </c>
      <c r="Z72" s="220" t="s">
        <v>15</v>
      </c>
    </row>
    <row r="73" spans="1:143" s="118" customFormat="1" ht="13.5" thickBot="1" x14ac:dyDescent="0.25">
      <c r="A73" s="126" t="s">
        <v>123</v>
      </c>
      <c r="B73" s="145" t="s">
        <v>91</v>
      </c>
      <c r="C73" s="175" t="s">
        <v>153</v>
      </c>
      <c r="D73" s="145"/>
      <c r="E73" s="119"/>
      <c r="F73" s="31"/>
      <c r="G73" s="31"/>
      <c r="H73" s="31"/>
      <c r="I73" s="35"/>
      <c r="J73" s="120"/>
      <c r="K73" s="31"/>
      <c r="L73" s="31"/>
      <c r="M73" s="31"/>
      <c r="N73" s="32"/>
      <c r="O73" s="156">
        <v>0</v>
      </c>
      <c r="P73" s="31">
        <v>3</v>
      </c>
      <c r="Q73" s="31"/>
      <c r="R73" s="31" t="s">
        <v>16</v>
      </c>
      <c r="S73" s="35">
        <v>5</v>
      </c>
      <c r="T73" s="30"/>
      <c r="U73" s="31"/>
      <c r="V73" s="31"/>
      <c r="W73" s="31"/>
      <c r="X73" s="32"/>
      <c r="Y73" s="262" t="s">
        <v>157</v>
      </c>
      <c r="Z73" s="233" t="s">
        <v>90</v>
      </c>
    </row>
    <row r="74" spans="1:143" s="2" customFormat="1" ht="12.75" customHeight="1" thickBot="1" x14ac:dyDescent="0.25">
      <c r="A74" s="338" t="s">
        <v>180</v>
      </c>
      <c r="B74" s="298"/>
      <c r="C74" s="339"/>
      <c r="D74" s="298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40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3"/>
      <c r="AO74" s="244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</row>
    <row r="75" spans="1:143" s="118" customFormat="1" ht="15.75" customHeight="1" thickBot="1" x14ac:dyDescent="0.25">
      <c r="A75" s="124" t="s">
        <v>193</v>
      </c>
      <c r="B75" s="253" t="s">
        <v>181</v>
      </c>
      <c r="C75" s="136" t="s">
        <v>182</v>
      </c>
      <c r="D75" s="250"/>
      <c r="E75" s="328"/>
      <c r="F75" s="329"/>
      <c r="G75" s="329"/>
      <c r="H75" s="329"/>
      <c r="I75" s="329"/>
      <c r="J75" s="329"/>
      <c r="K75" s="329"/>
      <c r="L75" s="329"/>
      <c r="M75" s="329"/>
      <c r="N75" s="330"/>
      <c r="O75" s="33">
        <v>0</v>
      </c>
      <c r="P75" s="34">
        <v>3</v>
      </c>
      <c r="Q75" s="34"/>
      <c r="R75" s="34" t="s">
        <v>16</v>
      </c>
      <c r="S75" s="65">
        <v>3</v>
      </c>
      <c r="T75" s="33">
        <v>0</v>
      </c>
      <c r="U75" s="34">
        <v>3</v>
      </c>
      <c r="V75" s="34"/>
      <c r="W75" s="34" t="s">
        <v>16</v>
      </c>
      <c r="X75" s="65">
        <v>3</v>
      </c>
      <c r="Y75" s="257" t="s">
        <v>161</v>
      </c>
      <c r="Z75" s="258" t="s">
        <v>46</v>
      </c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45"/>
      <c r="BK75" s="245"/>
      <c r="BL75" s="245"/>
      <c r="BM75" s="245"/>
      <c r="BN75" s="245"/>
      <c r="BO75" s="245"/>
      <c r="BP75" s="245"/>
      <c r="BQ75" s="245"/>
      <c r="BR75" s="245"/>
      <c r="BS75" s="245"/>
      <c r="BT75" s="245"/>
      <c r="BU75" s="245"/>
      <c r="BV75" s="245"/>
      <c r="BW75" s="245"/>
      <c r="BX75" s="245"/>
      <c r="BY75" s="245"/>
      <c r="BZ75" s="245"/>
      <c r="CA75" s="245"/>
      <c r="CB75" s="245"/>
      <c r="CC75" s="245"/>
      <c r="CD75" s="245"/>
      <c r="CE75" s="245"/>
      <c r="CF75" s="245"/>
      <c r="CG75" s="245"/>
      <c r="CH75" s="245"/>
      <c r="CI75" s="245"/>
      <c r="CJ75" s="245"/>
      <c r="CK75" s="245"/>
      <c r="CL75" s="245"/>
      <c r="CM75" s="245"/>
      <c r="CN75" s="245"/>
      <c r="CO75" s="245"/>
      <c r="CP75" s="245"/>
      <c r="CQ75" s="245"/>
      <c r="CR75" s="245"/>
      <c r="CS75" s="245"/>
      <c r="CT75" s="245"/>
      <c r="CU75" s="245"/>
      <c r="CV75" s="245"/>
      <c r="CW75" s="245"/>
      <c r="CX75" s="245"/>
      <c r="CY75" s="245"/>
      <c r="CZ75" s="245"/>
      <c r="DA75" s="245"/>
      <c r="DB75" s="245"/>
      <c r="DC75" s="245"/>
      <c r="DD75" s="245"/>
      <c r="DE75" s="245"/>
      <c r="DF75" s="245"/>
      <c r="DG75" s="245"/>
      <c r="DH75" s="245"/>
      <c r="DI75" s="245"/>
      <c r="DJ75" s="245"/>
      <c r="DK75" s="245"/>
      <c r="DL75" s="245"/>
      <c r="DM75" s="245"/>
      <c r="DN75" s="245"/>
      <c r="DO75" s="245"/>
      <c r="DP75" s="245"/>
      <c r="DQ75" s="245"/>
      <c r="DR75" s="245"/>
      <c r="DS75" s="245"/>
      <c r="DT75" s="245"/>
      <c r="DU75" s="245"/>
      <c r="DV75" s="245"/>
      <c r="DW75" s="245"/>
      <c r="DX75" s="245"/>
    </row>
    <row r="76" spans="1:143" s="118" customFormat="1" ht="15.75" customHeight="1" thickBot="1" x14ac:dyDescent="0.25">
      <c r="A76" s="124" t="s">
        <v>194</v>
      </c>
      <c r="B76" s="253" t="s">
        <v>181</v>
      </c>
      <c r="C76" s="136" t="s">
        <v>183</v>
      </c>
      <c r="D76" s="251"/>
      <c r="E76" s="331"/>
      <c r="F76" s="332"/>
      <c r="G76" s="332"/>
      <c r="H76" s="332"/>
      <c r="I76" s="332"/>
      <c r="J76" s="332"/>
      <c r="K76" s="332"/>
      <c r="L76" s="332"/>
      <c r="M76" s="332"/>
      <c r="N76" s="333"/>
      <c r="O76" s="25">
        <v>0</v>
      </c>
      <c r="P76" s="26">
        <v>3</v>
      </c>
      <c r="Q76" s="26"/>
      <c r="R76" s="26" t="s">
        <v>16</v>
      </c>
      <c r="S76" s="167">
        <v>3</v>
      </c>
      <c r="T76" s="25">
        <v>0</v>
      </c>
      <c r="U76" s="26">
        <v>3</v>
      </c>
      <c r="V76" s="26"/>
      <c r="W76" s="26" t="s">
        <v>16</v>
      </c>
      <c r="X76" s="167">
        <v>3</v>
      </c>
      <c r="Y76" s="257" t="s">
        <v>161</v>
      </c>
      <c r="Z76" s="258" t="s">
        <v>46</v>
      </c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5"/>
      <c r="AN76" s="245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5"/>
      <c r="BC76" s="245"/>
      <c r="BD76" s="245"/>
      <c r="BE76" s="245"/>
      <c r="BF76" s="245"/>
      <c r="BG76" s="245"/>
      <c r="BH76" s="245"/>
      <c r="BI76" s="245"/>
      <c r="BJ76" s="245"/>
      <c r="BK76" s="245"/>
      <c r="BL76" s="245"/>
      <c r="BM76" s="245"/>
      <c r="BN76" s="245"/>
      <c r="BO76" s="245"/>
      <c r="BP76" s="245"/>
      <c r="BQ76" s="245"/>
      <c r="BR76" s="245"/>
      <c r="BS76" s="245"/>
      <c r="BT76" s="245"/>
      <c r="BU76" s="245"/>
      <c r="BV76" s="245"/>
      <c r="BW76" s="245"/>
      <c r="BX76" s="245"/>
      <c r="BY76" s="245"/>
      <c r="BZ76" s="245"/>
      <c r="CA76" s="245"/>
      <c r="CB76" s="245"/>
      <c r="CC76" s="245"/>
      <c r="CD76" s="245"/>
      <c r="CE76" s="245"/>
      <c r="CF76" s="245"/>
      <c r="CG76" s="245"/>
      <c r="CH76" s="245"/>
      <c r="CI76" s="245"/>
      <c r="CJ76" s="245"/>
      <c r="CK76" s="245"/>
      <c r="CL76" s="245"/>
      <c r="CM76" s="245"/>
      <c r="CN76" s="245"/>
      <c r="CO76" s="245"/>
      <c r="CP76" s="245"/>
      <c r="CQ76" s="245"/>
      <c r="CR76" s="245"/>
      <c r="CS76" s="245"/>
      <c r="CT76" s="245"/>
      <c r="CU76" s="245"/>
      <c r="CV76" s="245"/>
      <c r="CW76" s="245"/>
      <c r="CX76" s="245"/>
      <c r="CY76" s="245"/>
      <c r="CZ76" s="245"/>
      <c r="DA76" s="245"/>
      <c r="DB76" s="245"/>
      <c r="DC76" s="245"/>
      <c r="DD76" s="245"/>
      <c r="DE76" s="245"/>
      <c r="DF76" s="245"/>
      <c r="DG76" s="245"/>
      <c r="DH76" s="245"/>
      <c r="DI76" s="245"/>
      <c r="DJ76" s="245"/>
      <c r="DK76" s="245"/>
      <c r="DL76" s="245"/>
      <c r="DM76" s="245"/>
      <c r="DN76" s="245"/>
      <c r="DO76" s="245"/>
      <c r="DP76" s="245"/>
      <c r="DQ76" s="245"/>
      <c r="DR76" s="245"/>
      <c r="DS76" s="245"/>
      <c r="DT76" s="245"/>
      <c r="DU76" s="245"/>
      <c r="DV76" s="245"/>
      <c r="DW76" s="245"/>
      <c r="DX76" s="245"/>
    </row>
    <row r="77" spans="1:143" s="118" customFormat="1" ht="15.75" customHeight="1" thickBot="1" x14ac:dyDescent="0.25">
      <c r="A77" s="254" t="s">
        <v>195</v>
      </c>
      <c r="B77" s="255" t="s">
        <v>181</v>
      </c>
      <c r="C77" s="256" t="s">
        <v>184</v>
      </c>
      <c r="D77" s="252"/>
      <c r="E77" s="334"/>
      <c r="F77" s="335"/>
      <c r="G77" s="335"/>
      <c r="H77" s="335"/>
      <c r="I77" s="335"/>
      <c r="J77" s="335"/>
      <c r="K77" s="335"/>
      <c r="L77" s="335"/>
      <c r="M77" s="335"/>
      <c r="N77" s="336"/>
      <c r="O77" s="30">
        <v>0</v>
      </c>
      <c r="P77" s="31">
        <v>3</v>
      </c>
      <c r="Q77" s="31"/>
      <c r="R77" s="31" t="s">
        <v>16</v>
      </c>
      <c r="S77" s="32">
        <v>3</v>
      </c>
      <c r="T77" s="30">
        <v>0</v>
      </c>
      <c r="U77" s="31">
        <v>3</v>
      </c>
      <c r="V77" s="31"/>
      <c r="W77" s="31" t="s">
        <v>16</v>
      </c>
      <c r="X77" s="32">
        <v>3</v>
      </c>
      <c r="Y77" s="257" t="s">
        <v>161</v>
      </c>
      <c r="Z77" s="258" t="s">
        <v>46</v>
      </c>
      <c r="AA77" s="245"/>
      <c r="AB77" s="245"/>
      <c r="AC77" s="245"/>
      <c r="AD77" s="245"/>
      <c r="AE77" s="245"/>
      <c r="AF77" s="245"/>
      <c r="AG77" s="245"/>
      <c r="AH77" s="245"/>
      <c r="AI77" s="245"/>
      <c r="AJ77" s="245"/>
      <c r="AK77" s="245"/>
      <c r="AL77" s="245"/>
      <c r="AM77" s="245"/>
      <c r="AN77" s="245"/>
      <c r="AO77" s="245"/>
      <c r="AP77" s="245"/>
      <c r="AQ77" s="245"/>
      <c r="AR77" s="245"/>
      <c r="AS77" s="245"/>
      <c r="AT77" s="245"/>
      <c r="AU77" s="245"/>
      <c r="AV77" s="245"/>
      <c r="AW77" s="245"/>
      <c r="AX77" s="245"/>
      <c r="AY77" s="245"/>
      <c r="AZ77" s="245"/>
      <c r="BA77" s="245"/>
      <c r="BB77" s="245"/>
      <c r="BC77" s="245"/>
      <c r="BD77" s="245"/>
      <c r="BE77" s="245"/>
      <c r="BF77" s="245"/>
      <c r="BG77" s="245"/>
      <c r="BH77" s="245"/>
      <c r="BI77" s="245"/>
      <c r="BJ77" s="245"/>
      <c r="BK77" s="245"/>
      <c r="BL77" s="245"/>
      <c r="BM77" s="245"/>
      <c r="BN77" s="245"/>
      <c r="BO77" s="245"/>
      <c r="BP77" s="245"/>
      <c r="BQ77" s="245"/>
      <c r="BR77" s="245"/>
      <c r="BS77" s="245"/>
      <c r="BT77" s="245"/>
      <c r="BU77" s="245"/>
      <c r="BV77" s="245"/>
      <c r="BW77" s="245"/>
      <c r="BX77" s="245"/>
      <c r="BY77" s="245"/>
      <c r="BZ77" s="245"/>
      <c r="CA77" s="245"/>
      <c r="CB77" s="245"/>
      <c r="CC77" s="245"/>
      <c r="CD77" s="245"/>
      <c r="CE77" s="245"/>
      <c r="CF77" s="245"/>
      <c r="CG77" s="245"/>
      <c r="CH77" s="245"/>
      <c r="CI77" s="245"/>
      <c r="CJ77" s="245"/>
      <c r="CK77" s="245"/>
      <c r="CL77" s="245"/>
      <c r="CM77" s="245"/>
      <c r="CN77" s="245"/>
      <c r="CO77" s="245"/>
      <c r="CP77" s="245"/>
      <c r="CQ77" s="245"/>
      <c r="CR77" s="245"/>
      <c r="CS77" s="245"/>
      <c r="CT77" s="245"/>
      <c r="CU77" s="245"/>
      <c r="CV77" s="245"/>
      <c r="CW77" s="245"/>
      <c r="CX77" s="245"/>
      <c r="CY77" s="245"/>
      <c r="CZ77" s="245"/>
      <c r="DA77" s="245"/>
      <c r="DB77" s="245"/>
      <c r="DC77" s="245"/>
      <c r="DD77" s="245"/>
      <c r="DE77" s="245"/>
      <c r="DF77" s="245"/>
      <c r="DG77" s="245"/>
      <c r="DH77" s="245"/>
      <c r="DI77" s="245"/>
      <c r="DJ77" s="245"/>
      <c r="DK77" s="245"/>
      <c r="DL77" s="245"/>
      <c r="DM77" s="245"/>
      <c r="DN77" s="245"/>
      <c r="DO77" s="245"/>
      <c r="DP77" s="245"/>
      <c r="DQ77" s="245"/>
      <c r="DR77" s="245"/>
      <c r="DS77" s="245"/>
      <c r="DT77" s="245"/>
      <c r="DU77" s="245"/>
      <c r="DV77" s="245"/>
      <c r="DW77" s="245"/>
      <c r="DX77" s="245"/>
    </row>
    <row r="78" spans="1:143" s="22" customFormat="1" x14ac:dyDescent="0.2">
      <c r="A78" s="39"/>
      <c r="B78" s="39"/>
      <c r="C78" s="39"/>
      <c r="D78" s="246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247"/>
      <c r="AO78" s="248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</row>
    <row r="79" spans="1:143" s="22" customFormat="1" x14ac:dyDescent="0.2">
      <c r="A79" s="39"/>
      <c r="B79" s="39"/>
      <c r="C79" s="39"/>
      <c r="D79" s="246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247"/>
      <c r="AO79" s="248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</row>
    <row r="80" spans="1:143" s="22" customFormat="1" x14ac:dyDescent="0.2">
      <c r="A80" s="39"/>
      <c r="B80" s="39"/>
      <c r="C80" s="39"/>
      <c r="D80" s="246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247"/>
      <c r="AO80" s="248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</row>
    <row r="81" spans="1:143" s="22" customFormat="1" ht="12.75" customHeight="1" x14ac:dyDescent="0.2">
      <c r="A81" s="337" t="s">
        <v>185</v>
      </c>
      <c r="B81" s="337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337"/>
      <c r="AI81" s="337"/>
      <c r="AJ81" s="337"/>
      <c r="AK81" s="337"/>
      <c r="AL81" s="337"/>
      <c r="AM81" s="337"/>
      <c r="AN81" s="337"/>
      <c r="AO81" s="337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</row>
    <row r="82" spans="1:143" s="22" customFormat="1" x14ac:dyDescent="0.2">
      <c r="A82" s="337"/>
      <c r="B82" s="337"/>
      <c r="C82" s="337"/>
      <c r="D82" s="337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37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</row>
    <row r="83" spans="1:143" s="4" customFormat="1" x14ac:dyDescent="0.2">
      <c r="A83" s="5"/>
      <c r="B83" s="5"/>
      <c r="C83" s="5"/>
      <c r="D83" s="11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6"/>
      <c r="Z83" s="229"/>
    </row>
    <row r="84" spans="1:143" s="1" customFormat="1" x14ac:dyDescent="0.2">
      <c r="A84" s="5"/>
      <c r="B84" s="5"/>
      <c r="C84" s="5"/>
      <c r="D84" s="11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6"/>
      <c r="Z84" s="229"/>
    </row>
    <row r="86" spans="1:143" s="4" customFormat="1" x14ac:dyDescent="0.2">
      <c r="A86" s="5"/>
      <c r="B86" s="5"/>
      <c r="C86" s="5"/>
      <c r="D86" s="11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6"/>
      <c r="Z86" s="229"/>
    </row>
    <row r="87" spans="1:143" s="4" customFormat="1" x14ac:dyDescent="0.2">
      <c r="A87" s="5"/>
      <c r="B87" s="5"/>
      <c r="C87" s="5"/>
      <c r="D87" s="11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6"/>
      <c r="Z87" s="229"/>
    </row>
    <row r="88" spans="1:143" s="4" customFormat="1" x14ac:dyDescent="0.2">
      <c r="A88" s="5"/>
      <c r="B88" s="5"/>
      <c r="C88" s="5"/>
      <c r="D88" s="1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6"/>
      <c r="Z88" s="229"/>
    </row>
    <row r="89" spans="1:143" s="4" customFormat="1" x14ac:dyDescent="0.2">
      <c r="A89" s="5"/>
      <c r="B89" s="5"/>
      <c r="C89" s="5"/>
      <c r="D89" s="1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6"/>
      <c r="Z89" s="229"/>
    </row>
    <row r="90" spans="1:143" s="4" customFormat="1" x14ac:dyDescent="0.2">
      <c r="A90" s="5"/>
      <c r="B90" s="5"/>
      <c r="C90" s="5"/>
      <c r="D90" s="1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6"/>
      <c r="Z90" s="229"/>
    </row>
    <row r="91" spans="1:143" s="4" customFormat="1" x14ac:dyDescent="0.2">
      <c r="A91" s="5"/>
      <c r="B91" s="5"/>
      <c r="C91" s="5"/>
      <c r="D91" s="11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6"/>
      <c r="Z91" s="229"/>
    </row>
    <row r="92" spans="1:143" s="4" customFormat="1" x14ac:dyDescent="0.2">
      <c r="A92" s="5"/>
      <c r="B92" s="5"/>
      <c r="C92" s="5"/>
      <c r="D92" s="11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6"/>
      <c r="Z92" s="229"/>
    </row>
    <row r="93" spans="1:143" s="4" customFormat="1" x14ac:dyDescent="0.2">
      <c r="A93" s="5"/>
      <c r="B93" s="5"/>
      <c r="C93" s="5"/>
      <c r="D93" s="1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6"/>
      <c r="Z93" s="229"/>
    </row>
    <row r="94" spans="1:143" s="4" customFormat="1" ht="14.25" customHeight="1" x14ac:dyDescent="0.2">
      <c r="A94" s="5"/>
      <c r="B94" s="5"/>
      <c r="C94" s="5"/>
      <c r="D94" s="1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6"/>
      <c r="Z94" s="229"/>
    </row>
    <row r="95" spans="1:143" s="4" customFormat="1" x14ac:dyDescent="0.2">
      <c r="A95" s="5"/>
      <c r="B95" s="5"/>
      <c r="C95" s="5"/>
      <c r="D95" s="1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6"/>
      <c r="Z95" s="229"/>
    </row>
    <row r="96" spans="1:143" s="4" customFormat="1" x14ac:dyDescent="0.2">
      <c r="A96" s="5"/>
      <c r="B96" s="5"/>
      <c r="C96" s="5"/>
      <c r="D96" s="11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6"/>
      <c r="Z96" s="229"/>
    </row>
    <row r="97" spans="1:26" s="4" customFormat="1" x14ac:dyDescent="0.2">
      <c r="A97" s="5"/>
      <c r="B97" s="5"/>
      <c r="C97" s="5"/>
      <c r="D97" s="11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6"/>
      <c r="Z97" s="229"/>
    </row>
    <row r="98" spans="1:26" s="4" customFormat="1" x14ac:dyDescent="0.2">
      <c r="A98" s="5"/>
      <c r="B98" s="5"/>
      <c r="C98" s="5"/>
      <c r="D98" s="11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6"/>
      <c r="Z98" s="229"/>
    </row>
    <row r="99" spans="1:26" s="1" customFormat="1" x14ac:dyDescent="0.2">
      <c r="A99" s="5"/>
      <c r="B99" s="5"/>
      <c r="C99" s="5"/>
      <c r="D99" s="11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6"/>
      <c r="Z99" s="229"/>
    </row>
    <row r="103" spans="1:26" s="1" customFormat="1" x14ac:dyDescent="0.2">
      <c r="A103" s="5"/>
      <c r="B103" s="5"/>
      <c r="C103" s="5"/>
      <c r="D103" s="11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6"/>
      <c r="Z103" s="229"/>
    </row>
    <row r="104" spans="1:26" s="1" customFormat="1" x14ac:dyDescent="0.2">
      <c r="A104" s="5"/>
      <c r="B104" s="5"/>
      <c r="C104" s="5"/>
      <c r="D104" s="11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6"/>
      <c r="Z104" s="229"/>
    </row>
    <row r="105" spans="1:26" s="1" customFormat="1" x14ac:dyDescent="0.2">
      <c r="A105" s="5"/>
      <c r="B105" s="5"/>
      <c r="C105" s="5"/>
      <c r="D105" s="11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6"/>
      <c r="Z105" s="229"/>
    </row>
    <row r="106" spans="1:26" s="2" customFormat="1" ht="12.75" customHeight="1" x14ac:dyDescent="0.2">
      <c r="A106" s="5"/>
      <c r="B106" s="5"/>
      <c r="C106" s="5"/>
      <c r="D106" s="11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6"/>
      <c r="Z106" s="229"/>
    </row>
    <row r="107" spans="1:26" s="4" customFormat="1" x14ac:dyDescent="0.2">
      <c r="A107" s="5"/>
      <c r="B107" s="5"/>
      <c r="C107" s="5"/>
      <c r="D107" s="11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6"/>
      <c r="Z107" s="229"/>
    </row>
    <row r="108" spans="1:26" s="4" customFormat="1" x14ac:dyDescent="0.2">
      <c r="A108" s="5"/>
      <c r="B108" s="5"/>
      <c r="C108" s="5"/>
      <c r="D108" s="11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6"/>
      <c r="Z108" s="229"/>
    </row>
    <row r="109" spans="1:26" s="4" customFormat="1" x14ac:dyDescent="0.2">
      <c r="A109" s="5"/>
      <c r="B109" s="5"/>
      <c r="C109" s="5"/>
      <c r="D109" s="11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6"/>
      <c r="Z109" s="229"/>
    </row>
    <row r="110" spans="1:26" s="4" customFormat="1" x14ac:dyDescent="0.2">
      <c r="A110" s="5"/>
      <c r="B110" s="5"/>
      <c r="C110" s="5"/>
      <c r="D110" s="11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6"/>
      <c r="Z110" s="229"/>
    </row>
    <row r="111" spans="1:26" s="12" customFormat="1" x14ac:dyDescent="0.2">
      <c r="A111" s="5"/>
      <c r="B111" s="5"/>
      <c r="C111" s="5"/>
      <c r="D111" s="11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6"/>
      <c r="Z111" s="229"/>
    </row>
    <row r="112" spans="1:26" s="12" customFormat="1" x14ac:dyDescent="0.2">
      <c r="A112" s="5"/>
      <c r="B112" s="5"/>
      <c r="C112" s="5"/>
      <c r="D112" s="11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6"/>
      <c r="Z112" s="229"/>
    </row>
    <row r="113" spans="1:26" s="12" customFormat="1" x14ac:dyDescent="0.2">
      <c r="A113" s="5"/>
      <c r="B113" s="5"/>
      <c r="C113" s="5"/>
      <c r="D113" s="11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6"/>
      <c r="Z113" s="229"/>
    </row>
    <row r="114" spans="1:26" s="12" customFormat="1" x14ac:dyDescent="0.2">
      <c r="A114" s="5"/>
      <c r="B114" s="5"/>
      <c r="C114" s="5"/>
      <c r="D114" s="11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6"/>
      <c r="Z114" s="229"/>
    </row>
    <row r="115" spans="1:26" s="12" customFormat="1" x14ac:dyDescent="0.2">
      <c r="A115" s="5"/>
      <c r="B115" s="5"/>
      <c r="C115" s="5"/>
      <c r="D115" s="11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6"/>
      <c r="Z115" s="229"/>
    </row>
    <row r="116" spans="1:26" s="12" customFormat="1" x14ac:dyDescent="0.2">
      <c r="A116" s="5"/>
      <c r="B116" s="5"/>
      <c r="C116" s="5"/>
      <c r="D116" s="11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6"/>
      <c r="Z116" s="229"/>
    </row>
    <row r="117" spans="1:26" s="12" customFormat="1" x14ac:dyDescent="0.2">
      <c r="A117" s="5"/>
      <c r="B117" s="5"/>
      <c r="C117" s="5"/>
      <c r="D117" s="11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6"/>
      <c r="Z117" s="229"/>
    </row>
    <row r="118" spans="1:26" s="12" customFormat="1" x14ac:dyDescent="0.2">
      <c r="A118" s="5"/>
      <c r="B118" s="5"/>
      <c r="C118" s="5"/>
      <c r="D118" s="11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6"/>
      <c r="Z118" s="229"/>
    </row>
    <row r="119" spans="1:26" s="12" customFormat="1" x14ac:dyDescent="0.2">
      <c r="A119" s="5"/>
      <c r="B119" s="5"/>
      <c r="C119" s="5"/>
      <c r="D119" s="11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6"/>
      <c r="Z119" s="229"/>
    </row>
    <row r="120" spans="1:26" s="12" customFormat="1" x14ac:dyDescent="0.2">
      <c r="A120" s="5"/>
      <c r="B120" s="5"/>
      <c r="C120" s="5"/>
      <c r="D120" s="11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6"/>
      <c r="Z120" s="229"/>
    </row>
    <row r="121" spans="1:26" s="4" customFormat="1" x14ac:dyDescent="0.2">
      <c r="A121" s="5"/>
      <c r="B121" s="5"/>
      <c r="C121" s="5"/>
      <c r="D121" s="11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6"/>
      <c r="Z121" s="229"/>
    </row>
    <row r="122" spans="1:26" s="4" customFormat="1" x14ac:dyDescent="0.2">
      <c r="A122" s="5"/>
      <c r="B122" s="5"/>
      <c r="C122" s="5"/>
      <c r="D122" s="11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6"/>
      <c r="Z122" s="229"/>
    </row>
    <row r="123" spans="1:26" s="4" customFormat="1" x14ac:dyDescent="0.2">
      <c r="A123" s="5"/>
      <c r="B123" s="5"/>
      <c r="C123" s="5"/>
      <c r="D123" s="11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6"/>
      <c r="Z123" s="229"/>
    </row>
    <row r="124" spans="1:26" s="4" customFormat="1" x14ac:dyDescent="0.2">
      <c r="A124" s="5"/>
      <c r="B124" s="5"/>
      <c r="C124" s="5"/>
      <c r="D124" s="11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6"/>
      <c r="Z124" s="229"/>
    </row>
    <row r="125" spans="1:26" s="4" customFormat="1" ht="24" customHeight="1" x14ac:dyDescent="0.2">
      <c r="A125" s="5"/>
      <c r="B125" s="5"/>
      <c r="C125" s="5"/>
      <c r="D125" s="11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6"/>
      <c r="Z125" s="229"/>
    </row>
    <row r="126" spans="1:26" s="4" customFormat="1" x14ac:dyDescent="0.2">
      <c r="A126" s="5"/>
      <c r="B126" s="5"/>
      <c r="C126" s="5"/>
      <c r="D126" s="11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6"/>
      <c r="Z126" s="229"/>
    </row>
    <row r="127" spans="1:26" s="4" customFormat="1" x14ac:dyDescent="0.2">
      <c r="A127" s="5"/>
      <c r="B127" s="5"/>
      <c r="C127" s="5"/>
      <c r="D127" s="11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6"/>
      <c r="Z127" s="229"/>
    </row>
    <row r="128" spans="1:26" s="4" customFormat="1" x14ac:dyDescent="0.2">
      <c r="A128" s="5"/>
      <c r="B128" s="5"/>
      <c r="C128" s="5"/>
      <c r="D128" s="11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6"/>
      <c r="Z128" s="229"/>
    </row>
    <row r="129" spans="1:26" s="13" customFormat="1" x14ac:dyDescent="0.2">
      <c r="A129" s="5"/>
      <c r="B129" s="5"/>
      <c r="C129" s="5"/>
      <c r="D129" s="11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6"/>
      <c r="Z129" s="229"/>
    </row>
    <row r="130" spans="1:26" s="4" customFormat="1" x14ac:dyDescent="0.2">
      <c r="A130" s="5"/>
      <c r="B130" s="5"/>
      <c r="C130" s="5"/>
      <c r="D130" s="11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6"/>
      <c r="Z130" s="229"/>
    </row>
    <row r="131" spans="1:26" s="4" customFormat="1" hidden="1" x14ac:dyDescent="0.2">
      <c r="A131" s="5"/>
      <c r="B131" s="5"/>
      <c r="C131" s="5"/>
      <c r="D131" s="11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6"/>
      <c r="Z131" s="229"/>
    </row>
    <row r="156" spans="1:26" s="12" customFormat="1" x14ac:dyDescent="0.2">
      <c r="A156" s="5"/>
      <c r="B156" s="5"/>
      <c r="C156" s="5"/>
      <c r="D156" s="1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6"/>
      <c r="Z156" s="229"/>
    </row>
    <row r="157" spans="1:26" s="12" customFormat="1" x14ac:dyDescent="0.2">
      <c r="A157" s="5"/>
      <c r="B157" s="5"/>
      <c r="C157" s="5"/>
      <c r="D157" s="11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6"/>
      <c r="Z157" s="229"/>
    </row>
    <row r="158" spans="1:26" s="12" customFormat="1" x14ac:dyDescent="0.2">
      <c r="A158" s="5"/>
      <c r="B158" s="5"/>
      <c r="C158" s="5"/>
      <c r="D158" s="11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6"/>
      <c r="Z158" s="229"/>
    </row>
    <row r="159" spans="1:26" s="14" customFormat="1" x14ac:dyDescent="0.2">
      <c r="A159" s="5"/>
      <c r="B159" s="5"/>
      <c r="C159" s="5"/>
      <c r="D159" s="11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6"/>
      <c r="Z159" s="229"/>
    </row>
    <row r="160" spans="1:26" s="14" customFormat="1" x14ac:dyDescent="0.2">
      <c r="A160" s="5"/>
      <c r="B160" s="5"/>
      <c r="C160" s="5"/>
      <c r="D160" s="11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6"/>
      <c r="Z160" s="229"/>
    </row>
  </sheetData>
  <mergeCells count="34">
    <mergeCell ref="E75:N77"/>
    <mergeCell ref="A81:AO82"/>
    <mergeCell ref="A69:Z69"/>
    <mergeCell ref="A71:Z71"/>
    <mergeCell ref="A65:Z65"/>
    <mergeCell ref="A74:Z74"/>
    <mergeCell ref="A56:Z56"/>
    <mergeCell ref="A60:Z60"/>
    <mergeCell ref="A1:Z1"/>
    <mergeCell ref="A3:Z3"/>
    <mergeCell ref="A4:Z4"/>
    <mergeCell ref="A17:A19"/>
    <mergeCell ref="A2:Z2"/>
    <mergeCell ref="A5:Z5"/>
    <mergeCell ref="B17:B19"/>
    <mergeCell ref="Z17:Z19"/>
    <mergeCell ref="D17:D19"/>
    <mergeCell ref="O17:S17"/>
    <mergeCell ref="E18:G18"/>
    <mergeCell ref="J18:L18"/>
    <mergeCell ref="O18:Q18"/>
    <mergeCell ref="T18:V18"/>
    <mergeCell ref="A39:Z39"/>
    <mergeCell ref="A48:Z48"/>
    <mergeCell ref="A55:Z55"/>
    <mergeCell ref="Y17:Y19"/>
    <mergeCell ref="E17:I17"/>
    <mergeCell ref="T17:X17"/>
    <mergeCell ref="A20:Z20"/>
    <mergeCell ref="J17:N17"/>
    <mergeCell ref="A21:Z21"/>
    <mergeCell ref="A22:Z22"/>
    <mergeCell ref="A27:Z27"/>
    <mergeCell ref="A31:Z31"/>
  </mergeCells>
  <phoneticPr fontId="3" type="noConversion"/>
  <hyperlinks>
    <hyperlink ref="C35" r:id="rId1" display="http://citeseerx.ist.psu.edu/viewdoc/download?doi=10.1.1.29.1968&amp;rep=rep1&amp;type=pdf"/>
  </hyperlinks>
  <printOptions horizontalCentered="1"/>
  <pageMargins left="0.19685039370078741" right="0.19685039370078741" top="0.59055118110236227" bottom="0.59055118110236227" header="0.11811023622047245" footer="0.39370078740157483"/>
  <pageSetup paperSize="8" scale="45" orientation="landscape" r:id="rId2"/>
  <headerFooter>
    <oddFooter>&amp;R&amp;N/&amp;P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4"/>
  <sheetViews>
    <sheetView topLeftCell="A7" workbookViewId="0">
      <selection activeCell="A3" sqref="A3:C54"/>
    </sheetView>
  </sheetViews>
  <sheetFormatPr defaultRowHeight="12.75" x14ac:dyDescent="0.2"/>
  <cols>
    <col min="2" max="2" width="53.85546875" bestFit="1" customWidth="1"/>
    <col min="3" max="3" width="20.28515625" bestFit="1" customWidth="1"/>
  </cols>
  <sheetData>
    <row r="3" spans="1:3" x14ac:dyDescent="0.2">
      <c r="A3" t="s">
        <v>175</v>
      </c>
      <c r="B3" s="239" t="s">
        <v>173</v>
      </c>
      <c r="C3" t="s">
        <v>172</v>
      </c>
    </row>
    <row r="4" spans="1:3" x14ac:dyDescent="0.2">
      <c r="A4" t="s">
        <v>175</v>
      </c>
      <c r="B4" s="240">
        <v>0</v>
      </c>
      <c r="C4" s="238">
        <v>216</v>
      </c>
    </row>
    <row r="5" spans="1:3" x14ac:dyDescent="0.2">
      <c r="A5" t="s">
        <v>175</v>
      </c>
      <c r="B5" s="241">
        <v>0</v>
      </c>
      <c r="C5" s="238">
        <v>0</v>
      </c>
    </row>
    <row r="6" spans="1:3" x14ac:dyDescent="0.2">
      <c r="A6" t="s">
        <v>175</v>
      </c>
      <c r="B6" s="241" t="s">
        <v>29</v>
      </c>
      <c r="C6" s="238">
        <v>0</v>
      </c>
    </row>
    <row r="7" spans="1:3" x14ac:dyDescent="0.2">
      <c r="A7" t="s">
        <v>175</v>
      </c>
      <c r="B7" s="241" t="s">
        <v>28</v>
      </c>
      <c r="C7" s="238">
        <v>108</v>
      </c>
    </row>
    <row r="8" spans="1:3" x14ac:dyDescent="0.2">
      <c r="A8" t="s">
        <v>175</v>
      </c>
      <c r="B8" s="241" t="s">
        <v>22</v>
      </c>
      <c r="C8" s="238">
        <v>108</v>
      </c>
    </row>
    <row r="9" spans="1:3" x14ac:dyDescent="0.2">
      <c r="A9" t="s">
        <v>175</v>
      </c>
      <c r="B9" s="240" t="s">
        <v>57</v>
      </c>
      <c r="C9" s="238">
        <v>10</v>
      </c>
    </row>
    <row r="10" spans="1:3" x14ac:dyDescent="0.2">
      <c r="A10" t="s">
        <v>175</v>
      </c>
      <c r="B10" s="241" t="s">
        <v>55</v>
      </c>
      <c r="C10" s="238">
        <v>5</v>
      </c>
    </row>
    <row r="11" spans="1:3" x14ac:dyDescent="0.2">
      <c r="A11" t="s">
        <v>175</v>
      </c>
      <c r="B11" s="241" t="s">
        <v>155</v>
      </c>
      <c r="C11" s="238">
        <v>5</v>
      </c>
    </row>
    <row r="12" spans="1:3" x14ac:dyDescent="0.2">
      <c r="A12" t="s">
        <v>175</v>
      </c>
      <c r="B12" s="240" t="s">
        <v>51</v>
      </c>
      <c r="C12" s="238">
        <v>15</v>
      </c>
    </row>
    <row r="13" spans="1:3" x14ac:dyDescent="0.2">
      <c r="A13" t="s">
        <v>175</v>
      </c>
      <c r="B13" s="241" t="s">
        <v>60</v>
      </c>
      <c r="C13" s="238">
        <v>5</v>
      </c>
    </row>
    <row r="14" spans="1:3" x14ac:dyDescent="0.2">
      <c r="A14" t="s">
        <v>175</v>
      </c>
      <c r="B14" s="241" t="s">
        <v>45</v>
      </c>
      <c r="C14" s="238">
        <v>5</v>
      </c>
    </row>
    <row r="15" spans="1:3" x14ac:dyDescent="0.2">
      <c r="A15" t="s">
        <v>175</v>
      </c>
      <c r="B15" s="241" t="s">
        <v>56</v>
      </c>
      <c r="C15" s="238">
        <v>5</v>
      </c>
    </row>
    <row r="16" spans="1:3" x14ac:dyDescent="0.2">
      <c r="A16" t="s">
        <v>175</v>
      </c>
      <c r="B16" s="240" t="s">
        <v>77</v>
      </c>
      <c r="C16" s="238">
        <v>4</v>
      </c>
    </row>
    <row r="17" spans="1:3" x14ac:dyDescent="0.2">
      <c r="A17" t="s">
        <v>175</v>
      </c>
      <c r="B17" s="241" t="s">
        <v>85</v>
      </c>
      <c r="C17" s="238">
        <v>4</v>
      </c>
    </row>
    <row r="18" spans="1:3" x14ac:dyDescent="0.2">
      <c r="A18" t="s">
        <v>175</v>
      </c>
      <c r="B18" s="240" t="s">
        <v>76</v>
      </c>
      <c r="C18" s="238">
        <v>4</v>
      </c>
    </row>
    <row r="19" spans="1:3" x14ac:dyDescent="0.2">
      <c r="A19" t="s">
        <v>175</v>
      </c>
      <c r="B19" s="241" t="s">
        <v>75</v>
      </c>
      <c r="C19" s="238">
        <v>4</v>
      </c>
    </row>
    <row r="20" spans="1:3" x14ac:dyDescent="0.2">
      <c r="A20" t="s">
        <v>175</v>
      </c>
      <c r="B20" s="240" t="s">
        <v>63</v>
      </c>
      <c r="C20" s="238">
        <v>5</v>
      </c>
    </row>
    <row r="21" spans="1:3" x14ac:dyDescent="0.2">
      <c r="A21" t="s">
        <v>175</v>
      </c>
      <c r="B21" s="241" t="s">
        <v>49</v>
      </c>
      <c r="C21" s="238">
        <v>5</v>
      </c>
    </row>
    <row r="22" spans="1:3" x14ac:dyDescent="0.2">
      <c r="A22" t="s">
        <v>175</v>
      </c>
      <c r="B22" s="240" t="s">
        <v>36</v>
      </c>
      <c r="C22" s="238">
        <v>10</v>
      </c>
    </row>
    <row r="23" spans="1:3" x14ac:dyDescent="0.2">
      <c r="A23" t="s">
        <v>175</v>
      </c>
      <c r="B23" s="241" t="s">
        <v>34</v>
      </c>
      <c r="C23" s="238">
        <v>5</v>
      </c>
    </row>
    <row r="24" spans="1:3" x14ac:dyDescent="0.2">
      <c r="A24" t="s">
        <v>175</v>
      </c>
      <c r="B24" s="241" t="s">
        <v>37</v>
      </c>
      <c r="C24" s="238">
        <v>5</v>
      </c>
    </row>
    <row r="25" spans="1:3" x14ac:dyDescent="0.2">
      <c r="A25" t="s">
        <v>175</v>
      </c>
      <c r="B25" s="240" t="s">
        <v>64</v>
      </c>
      <c r="C25" s="238">
        <v>5</v>
      </c>
    </row>
    <row r="26" spans="1:3" x14ac:dyDescent="0.2">
      <c r="A26" t="s">
        <v>175</v>
      </c>
      <c r="B26" s="241" t="s">
        <v>43</v>
      </c>
      <c r="C26" s="238">
        <v>5</v>
      </c>
    </row>
    <row r="27" spans="1:3" x14ac:dyDescent="0.2">
      <c r="A27" t="s">
        <v>175</v>
      </c>
      <c r="B27" s="240" t="s">
        <v>74</v>
      </c>
      <c r="C27" s="238">
        <v>4</v>
      </c>
    </row>
    <row r="28" spans="1:3" x14ac:dyDescent="0.2">
      <c r="A28" t="s">
        <v>175</v>
      </c>
      <c r="B28" s="241" t="s">
        <v>73</v>
      </c>
      <c r="C28" s="238">
        <v>4</v>
      </c>
    </row>
    <row r="29" spans="1:3" x14ac:dyDescent="0.2">
      <c r="A29" t="s">
        <v>175</v>
      </c>
      <c r="B29" s="240" t="s">
        <v>24</v>
      </c>
      <c r="C29" s="238">
        <v>12</v>
      </c>
    </row>
    <row r="30" spans="1:3" x14ac:dyDescent="0.2">
      <c r="A30" t="s">
        <v>175</v>
      </c>
      <c r="B30" s="241" t="s">
        <v>58</v>
      </c>
      <c r="C30" s="238">
        <v>6</v>
      </c>
    </row>
    <row r="31" spans="1:3" x14ac:dyDescent="0.2">
      <c r="A31" t="s">
        <v>175</v>
      </c>
      <c r="B31" s="241" t="s">
        <v>54</v>
      </c>
      <c r="C31" s="238">
        <v>6</v>
      </c>
    </row>
    <row r="32" spans="1:3" x14ac:dyDescent="0.2">
      <c r="A32" t="s">
        <v>175</v>
      </c>
      <c r="B32" s="240" t="s">
        <v>13</v>
      </c>
      <c r="C32" s="238">
        <v>14</v>
      </c>
    </row>
    <row r="33" spans="1:3" x14ac:dyDescent="0.2">
      <c r="A33" t="s">
        <v>175</v>
      </c>
      <c r="B33" s="241" t="s">
        <v>47</v>
      </c>
      <c r="C33" s="238">
        <v>5</v>
      </c>
    </row>
    <row r="34" spans="1:3" x14ac:dyDescent="0.2">
      <c r="A34" t="s">
        <v>175</v>
      </c>
      <c r="B34" s="241" t="s">
        <v>65</v>
      </c>
      <c r="C34" s="238">
        <v>4</v>
      </c>
    </row>
    <row r="35" spans="1:3" x14ac:dyDescent="0.2">
      <c r="A35" t="s">
        <v>175</v>
      </c>
      <c r="B35" s="241" t="s">
        <v>62</v>
      </c>
      <c r="C35" s="238">
        <v>5</v>
      </c>
    </row>
    <row r="36" spans="1:3" x14ac:dyDescent="0.2">
      <c r="A36" t="s">
        <v>175</v>
      </c>
      <c r="B36" s="240" t="s">
        <v>68</v>
      </c>
      <c r="C36" s="238">
        <v>4</v>
      </c>
    </row>
    <row r="37" spans="1:3" x14ac:dyDescent="0.2">
      <c r="A37" t="s">
        <v>175</v>
      </c>
      <c r="B37" s="241" t="s">
        <v>71</v>
      </c>
      <c r="C37" s="238">
        <v>4</v>
      </c>
    </row>
    <row r="38" spans="1:3" x14ac:dyDescent="0.2">
      <c r="A38" t="s">
        <v>175</v>
      </c>
      <c r="B38" s="240" t="s">
        <v>15</v>
      </c>
      <c r="C38" s="238">
        <v>5</v>
      </c>
    </row>
    <row r="39" spans="1:3" x14ac:dyDescent="0.2">
      <c r="A39" t="s">
        <v>175</v>
      </c>
      <c r="B39" s="241" t="s">
        <v>35</v>
      </c>
      <c r="C39" s="238">
        <v>5</v>
      </c>
    </row>
    <row r="40" spans="1:3" x14ac:dyDescent="0.2">
      <c r="A40" t="s">
        <v>175</v>
      </c>
      <c r="B40" s="240" t="s">
        <v>31</v>
      </c>
      <c r="C40" s="238">
        <v>5</v>
      </c>
    </row>
    <row r="41" spans="1:3" x14ac:dyDescent="0.2">
      <c r="A41" t="s">
        <v>175</v>
      </c>
      <c r="B41" s="241" t="s">
        <v>48</v>
      </c>
      <c r="C41" s="238">
        <v>5</v>
      </c>
    </row>
    <row r="42" spans="1:3" x14ac:dyDescent="0.2">
      <c r="A42" t="s">
        <v>175</v>
      </c>
      <c r="B42" s="240" t="s">
        <v>14</v>
      </c>
      <c r="C42" s="238">
        <v>5</v>
      </c>
    </row>
    <row r="43" spans="1:3" x14ac:dyDescent="0.2">
      <c r="A43" t="s">
        <v>175</v>
      </c>
      <c r="B43" s="241" t="s">
        <v>40</v>
      </c>
      <c r="C43" s="238">
        <v>5</v>
      </c>
    </row>
    <row r="44" spans="1:3" x14ac:dyDescent="0.2">
      <c r="A44" t="s">
        <v>175</v>
      </c>
      <c r="B44" s="240" t="s">
        <v>46</v>
      </c>
      <c r="C44" s="238">
        <v>30</v>
      </c>
    </row>
    <row r="45" spans="1:3" x14ac:dyDescent="0.2">
      <c r="A45" t="s">
        <v>175</v>
      </c>
      <c r="B45" s="241" t="s">
        <v>53</v>
      </c>
      <c r="C45" s="238">
        <v>6</v>
      </c>
    </row>
    <row r="46" spans="1:3" x14ac:dyDescent="0.2">
      <c r="A46" t="s">
        <v>175</v>
      </c>
      <c r="B46" s="241" t="s">
        <v>44</v>
      </c>
      <c r="C46" s="238">
        <v>5</v>
      </c>
    </row>
    <row r="47" spans="1:3" x14ac:dyDescent="0.2">
      <c r="A47" t="s">
        <v>175</v>
      </c>
      <c r="B47" s="241" t="s">
        <v>70</v>
      </c>
      <c r="C47" s="238">
        <v>0</v>
      </c>
    </row>
    <row r="48" spans="1:3" x14ac:dyDescent="0.2">
      <c r="A48" t="s">
        <v>175</v>
      </c>
      <c r="B48" s="241" t="s">
        <v>66</v>
      </c>
      <c r="C48" s="238">
        <v>4</v>
      </c>
    </row>
    <row r="49" spans="1:3" x14ac:dyDescent="0.2">
      <c r="A49" t="s">
        <v>175</v>
      </c>
      <c r="B49" s="241" t="s">
        <v>17</v>
      </c>
      <c r="C49" s="238">
        <v>0</v>
      </c>
    </row>
    <row r="50" spans="1:3" x14ac:dyDescent="0.2">
      <c r="A50" t="s">
        <v>175</v>
      </c>
      <c r="B50" s="241" t="s">
        <v>18</v>
      </c>
      <c r="C50" s="238">
        <v>6</v>
      </c>
    </row>
    <row r="51" spans="1:3" x14ac:dyDescent="0.2">
      <c r="A51" t="s">
        <v>175</v>
      </c>
      <c r="B51" s="241" t="s">
        <v>86</v>
      </c>
      <c r="C51" s="238">
        <v>9</v>
      </c>
    </row>
    <row r="52" spans="1:3" x14ac:dyDescent="0.2">
      <c r="A52" t="s">
        <v>175</v>
      </c>
      <c r="B52" s="240" t="s">
        <v>50</v>
      </c>
      <c r="C52" s="238">
        <v>5</v>
      </c>
    </row>
    <row r="53" spans="1:3" x14ac:dyDescent="0.2">
      <c r="A53" t="s">
        <v>175</v>
      </c>
      <c r="B53" s="241" t="s">
        <v>59</v>
      </c>
      <c r="C53" s="238">
        <v>5</v>
      </c>
    </row>
    <row r="54" spans="1:3" x14ac:dyDescent="0.2">
      <c r="A54" t="s">
        <v>175</v>
      </c>
      <c r="B54" s="240" t="s">
        <v>174</v>
      </c>
      <c r="C54" s="238">
        <v>353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42" sqref="B42"/>
    </sheetView>
  </sheetViews>
  <sheetFormatPr defaultRowHeight="12.75" x14ac:dyDescent="0.2"/>
  <cols>
    <col min="1" max="1" width="11.42578125" bestFit="1" customWidth="1"/>
    <col min="2" max="3" width="52.42578125" bestFit="1" customWidth="1"/>
    <col min="4" max="4" width="51.7109375" bestFit="1" customWidth="1"/>
    <col min="5" max="5" width="9" bestFit="1" customWidth="1"/>
    <col min="6" max="6" width="15.85546875" bestFit="1" customWidth="1"/>
    <col min="7" max="7" width="14.7109375" bestFit="1" customWidth="1"/>
    <col min="8" max="8" width="14.42578125" bestFit="1" customWidth="1"/>
    <col min="9" max="9" width="27" bestFit="1" customWidth="1"/>
    <col min="10" max="10" width="37.28515625" bestFit="1" customWidth="1"/>
  </cols>
  <sheetData>
    <row r="1" spans="1:10" x14ac:dyDescent="0.2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F1" t="s">
        <v>167</v>
      </c>
      <c r="G1" t="s">
        <v>168</v>
      </c>
      <c r="H1" t="s">
        <v>169</v>
      </c>
      <c r="I1" t="s">
        <v>170</v>
      </c>
      <c r="J1" t="s">
        <v>171</v>
      </c>
    </row>
    <row r="2" spans="1:10" x14ac:dyDescent="0.2">
      <c r="A2" t="s">
        <v>176</v>
      </c>
      <c r="B2" t="str">
        <f>'3MNP19'!A20</f>
        <v>Kötelező tárgyak</v>
      </c>
      <c r="C2" t="str">
        <f>'3MNP19'!A21</f>
        <v>Gazdaságtudományi és társadalomtudományi ismeretek</v>
      </c>
      <c r="D2">
        <f>'3MNP19'!B21</f>
        <v>0</v>
      </c>
      <c r="E2">
        <f>IF(COUNT('3MNP19'!I21)=1,1,IF(COUNT('3MNP19'!N21)=1,2,IF(COUNT('3MNP19'!S21)=1,3,4)))</f>
        <v>4</v>
      </c>
      <c r="F2">
        <f>'3MNP19'!E21+'3MNP19'!J21+'3MNP19'!O21+'3MNP19'!T21</f>
        <v>0</v>
      </c>
      <c r="G2">
        <f>'3MNP19'!F21+'3MNP19'!K21+'3MNP19'!P21+'3MNP19'!U21</f>
        <v>0</v>
      </c>
      <c r="H2">
        <f>'3MNP19'!I21+'3MNP19'!N21+'3MNP19'!S21+'3MNP19'!X21</f>
        <v>0</v>
      </c>
      <c r="I2">
        <f>'3MNP19'!Z21</f>
        <v>0</v>
      </c>
      <c r="J2">
        <f>'3MNP19'!Y21</f>
        <v>0</v>
      </c>
    </row>
    <row r="3" spans="1:10" x14ac:dyDescent="0.2">
      <c r="A3" t="s">
        <v>176</v>
      </c>
      <c r="B3" t="str">
        <f>'3MNP19'!A21</f>
        <v>Gazdaságtudományi és társadalomtudományi ismeretek</v>
      </c>
      <c r="C3" t="str">
        <f>'3MNP19'!A22</f>
        <v>Matematikai-statisztikai elemzések almodul</v>
      </c>
      <c r="D3">
        <f>'3MNP19'!B22</f>
        <v>0</v>
      </c>
      <c r="E3">
        <f>IF(COUNT('3MNP19'!I22)=1,1,IF(COUNT('3MNP19'!N22)=1,2,IF(COUNT('3MNP19'!S22)=1,3,4)))</f>
        <v>4</v>
      </c>
      <c r="F3">
        <f>'3MNP19'!E22+'3MNP19'!J22+'3MNP19'!O22+'3MNP19'!T22</f>
        <v>0</v>
      </c>
      <c r="G3">
        <f>'3MNP19'!F22+'3MNP19'!K22+'3MNP19'!P22+'3MNP19'!U22</f>
        <v>0</v>
      </c>
      <c r="H3">
        <f>'3MNP19'!I22+'3MNP19'!N22+'3MNP19'!S22+'3MNP19'!X22</f>
        <v>0</v>
      </c>
      <c r="I3">
        <f>'3MNP19'!Z22</f>
        <v>0</v>
      </c>
      <c r="J3">
        <f>'3MNP19'!Y22</f>
        <v>0</v>
      </c>
    </row>
    <row r="4" spans="1:10" x14ac:dyDescent="0.2">
      <c r="A4" t="s">
        <v>176</v>
      </c>
      <c r="B4" t="str">
        <f>'3MNP19'!A22</f>
        <v>Matematikai-statisztikai elemzések almodul</v>
      </c>
      <c r="C4" t="str">
        <f>'3MNP19'!A23</f>
        <v>3MMIT1DDM00017</v>
      </c>
      <c r="D4" t="str">
        <f>'3MNP19'!B23</f>
        <v>Döntéselmélet és döntéstámogató modellek</v>
      </c>
      <c r="E4">
        <f>IF(COUNT('3MNP19'!I23)=1,1,IF(COUNT('3MNP19'!N23)=1,2,IF(COUNT('3MNP19'!S23)=1,3,4)))</f>
        <v>2</v>
      </c>
      <c r="F4">
        <f>'3MNP19'!E23+'3MNP19'!J23+'3MNP19'!O23+'3MNP19'!T23</f>
        <v>0</v>
      </c>
      <c r="G4">
        <f>'3MNP19'!F23+'3MNP19'!K23+'3MNP19'!P23+'3MNP19'!U23</f>
        <v>4</v>
      </c>
      <c r="H4">
        <f>'3MNP19'!I23+'3MNP19'!N23+'3MNP19'!S23+'3MNP19'!X23</f>
        <v>5</v>
      </c>
      <c r="I4" t="str">
        <f>'3MNP19'!Z23</f>
        <v>Stettner Eleonóra</v>
      </c>
      <c r="J4" t="str">
        <f>'3MNP19'!Y23</f>
        <v>Módszertani Intézet</v>
      </c>
    </row>
    <row r="5" spans="1:10" x14ac:dyDescent="0.2">
      <c r="A5" t="s">
        <v>176</v>
      </c>
      <c r="B5" t="str">
        <f>B4</f>
        <v>Matematikai-statisztikai elemzések almodul</v>
      </c>
      <c r="C5" t="str">
        <f>'3MNP19'!A24</f>
        <v>3MMAI1ÖKO00017</v>
      </c>
      <c r="D5" t="str">
        <f>'3MNP19'!B24</f>
        <v>Ökonometria</v>
      </c>
      <c r="E5">
        <f>IF(COUNT('3MNP19'!I24)=1,1,IF(COUNT('3MNP19'!N24)=1,2,IF(COUNT('3MNP19'!S24)=1,3,4)))</f>
        <v>2</v>
      </c>
      <c r="F5">
        <f>'3MNP19'!E24+'3MNP19'!J24+'3MNP19'!O24+'3MNP19'!T24</f>
        <v>0</v>
      </c>
      <c r="G5">
        <f>'3MNP19'!F24+'3MNP19'!K24+'3MNP19'!P24+'3MNP19'!U24</f>
        <v>4</v>
      </c>
      <c r="H5">
        <f>'3MNP19'!I24+'3MNP19'!N24+'3MNP19'!S24+'3MNP19'!X24</f>
        <v>5</v>
      </c>
      <c r="I5" t="str">
        <f>'3MNP19'!Z24</f>
        <v>Kövér György</v>
      </c>
      <c r="J5" t="str">
        <f>'3MNP19'!Y24</f>
        <v>Módszertani Intézet</v>
      </c>
    </row>
    <row r="6" spans="1:10" x14ac:dyDescent="0.2">
      <c r="A6" t="s">
        <v>176</v>
      </c>
      <c r="B6" t="str">
        <f t="shared" ref="B6:B8" si="0">B5</f>
        <v>Matematikai-statisztikai elemzések almodul</v>
      </c>
      <c r="C6" t="str">
        <f>'3MNP19'!A25</f>
        <v>3MMIT1TVS00017</v>
      </c>
      <c r="D6" t="str">
        <f>'3MNP19'!B25</f>
        <v>Többváltozós statisztikai modellezés</v>
      </c>
      <c r="E6">
        <f>IF(COUNT('3MNP19'!I25)=1,1,IF(COUNT('3MNP19'!N25)=1,2,IF(COUNT('3MNP19'!S25)=1,3,4)))</f>
        <v>2</v>
      </c>
      <c r="F6">
        <f>'3MNP19'!E25+'3MNP19'!J25+'3MNP19'!O25+'3MNP19'!T25</f>
        <v>0</v>
      </c>
      <c r="G6">
        <f>'3MNP19'!F25+'3MNP19'!K25+'3MNP19'!P25+'3MNP19'!U25</f>
        <v>4</v>
      </c>
      <c r="H6">
        <f>'3MNP19'!I25+'3MNP19'!N25+'3MNP19'!S25+'3MNP19'!X25</f>
        <v>5</v>
      </c>
      <c r="I6" t="str">
        <f>'3MNP19'!Z25</f>
        <v>Kövér György</v>
      </c>
      <c r="J6" t="str">
        <f>'3MNP19'!Y25</f>
        <v>Módszertani Intézet</v>
      </c>
    </row>
    <row r="7" spans="1:10" x14ac:dyDescent="0.2">
      <c r="A7" t="s">
        <v>176</v>
      </c>
      <c r="B7" t="str">
        <f t="shared" si="0"/>
        <v>Matematikai-statisztikai elemzések almodul</v>
      </c>
      <c r="C7" t="str">
        <f>'3MNP19'!A26</f>
        <v>3MMAR1KUM00017</v>
      </c>
      <c r="D7" t="str">
        <f>'3MNP19'!B26</f>
        <v>Kutatásmódszertan és prezentációkészítés</v>
      </c>
      <c r="E7">
        <f>IF(COUNT('3MNP19'!I26)=1,1,IF(COUNT('3MNP19'!N26)=1,2,IF(COUNT('3MNP19'!S26)=1,3,4)))</f>
        <v>2</v>
      </c>
      <c r="F7">
        <f>'3MNP19'!E26+'3MNP19'!J26+'3MNP19'!O26+'3MNP19'!T26</f>
        <v>0</v>
      </c>
      <c r="G7">
        <f>'3MNP19'!F26+'3MNP19'!K26+'3MNP19'!P26+'3MNP19'!U26</f>
        <v>4</v>
      </c>
      <c r="H7">
        <f>'3MNP19'!I26+'3MNP19'!N26+'3MNP19'!S26+'3MNP19'!X26</f>
        <v>5</v>
      </c>
      <c r="I7" t="str">
        <f>'3MNP19'!Z26</f>
        <v>Bánkuti Gyöngyi</v>
      </c>
      <c r="J7" t="str">
        <f>'3MNP19'!Y26</f>
        <v>Módszertani Intézet</v>
      </c>
    </row>
    <row r="8" spans="1:10" x14ac:dyDescent="0.2">
      <c r="A8" t="s">
        <v>176</v>
      </c>
      <c r="B8" t="str">
        <f t="shared" si="0"/>
        <v>Matematikai-statisztikai elemzések almodul</v>
      </c>
      <c r="C8" t="str">
        <f>'3MNP19'!A27</f>
        <v>Gazdaságtudományi almodul</v>
      </c>
      <c r="D8">
        <f>'3MNP19'!B27</f>
        <v>0</v>
      </c>
      <c r="E8">
        <f>IF(COUNT('3MNP19'!I27)=1,1,IF(COUNT('3MNP19'!N27)=1,2,IF(COUNT('3MNP19'!S27)=1,3,4)))</f>
        <v>4</v>
      </c>
      <c r="F8">
        <f>'3MNP19'!E27+'3MNP19'!J27+'3MNP19'!O27+'3MNP19'!T27</f>
        <v>0</v>
      </c>
      <c r="G8">
        <f>'3MNP19'!F27+'3MNP19'!K27+'3MNP19'!P27+'3MNP19'!U27</f>
        <v>0</v>
      </c>
      <c r="H8">
        <f>'3MNP19'!I27+'3MNP19'!N27+'3MNP19'!S27+'3MNP19'!X27</f>
        <v>0</v>
      </c>
      <c r="I8">
        <f>'3MNP19'!Z27</f>
        <v>0</v>
      </c>
      <c r="J8">
        <f>'3MNP19'!Y27</f>
        <v>0</v>
      </c>
    </row>
    <row r="9" spans="1:10" x14ac:dyDescent="0.2">
      <c r="A9" t="s">
        <v>176</v>
      </c>
      <c r="B9" t="str">
        <f>'3MNP19'!A27</f>
        <v>Gazdaságtudományi almodul</v>
      </c>
      <c r="C9" t="str">
        <f>'3MNP19'!A28</f>
        <v>3MPKT1KPG00017</v>
      </c>
      <c r="D9" t="str">
        <f>'3MNP19'!B28</f>
        <v>Közösségi és pénzügyi gazdaságtan</v>
      </c>
      <c r="E9">
        <f>IF(COUNT('3MNP19'!I28)=1,1,IF(COUNT('3MNP19'!N28)=1,2,IF(COUNT('3MNP19'!S28)=1,3,4)))</f>
        <v>1</v>
      </c>
      <c r="F9">
        <f>'3MNP19'!E28+'3MNP19'!J28+'3MNP19'!O28+'3MNP19'!T28</f>
        <v>2</v>
      </c>
      <c r="G9">
        <f>'3MNP19'!F28+'3MNP19'!K28+'3MNP19'!P28+'3MNP19'!U28</f>
        <v>2</v>
      </c>
      <c r="H9">
        <f>'3MNP19'!I28+'3MNP19'!N28+'3MNP19'!S28+'3MNP19'!X28</f>
        <v>5</v>
      </c>
      <c r="I9" t="str">
        <f>'3MNP19'!Z28</f>
        <v>Parádi-Dolgos Anett</v>
      </c>
      <c r="J9" t="str">
        <f>'3MNP19'!Y28</f>
        <v>Pénzügy és Számvitel Intézet</v>
      </c>
    </row>
    <row r="10" spans="1:10" x14ac:dyDescent="0.2">
      <c r="A10" t="s">
        <v>176</v>
      </c>
      <c r="B10" t="str">
        <f t="shared" ref="B10:B11" si="1">B9</f>
        <v>Gazdaságtudományi almodul</v>
      </c>
      <c r="C10" t="str">
        <f>'3MNP19'!A29</f>
        <v>3MSZJ1GPJ00017</v>
      </c>
      <c r="D10" t="str">
        <f>'3MNP19'!B29</f>
        <v>Haladó gazdasági és pénzügyi jog</v>
      </c>
      <c r="E10">
        <f>IF(COUNT('3MNP19'!I29)=1,1,IF(COUNT('3MNP19'!N29)=1,2,IF(COUNT('3MNP19'!S29)=1,3,4)))</f>
        <v>2</v>
      </c>
      <c r="F10">
        <f>'3MNP19'!E29+'3MNP19'!J29+'3MNP19'!O29+'3MNP19'!T29</f>
        <v>4</v>
      </c>
      <c r="G10">
        <f>'3MNP19'!F29+'3MNP19'!K29+'3MNP19'!P29+'3MNP19'!U29</f>
        <v>0</v>
      </c>
      <c r="H10">
        <f>'3MNP19'!I29+'3MNP19'!N29+'3MNP19'!S29+'3MNP19'!X29</f>
        <v>5</v>
      </c>
      <c r="I10" t="str">
        <f>'3MNP19'!Z29</f>
        <v>Moizs Attila</v>
      </c>
      <c r="J10" t="str">
        <f>'3MNP19'!Y29</f>
        <v>Pénzügy és Számvitel Intézet</v>
      </c>
    </row>
    <row r="11" spans="1:10" x14ac:dyDescent="0.2">
      <c r="A11" t="s">
        <v>176</v>
      </c>
      <c r="B11" t="str">
        <f t="shared" si="1"/>
        <v>Gazdaságtudományi almodul</v>
      </c>
      <c r="C11">
        <f>'3MNP19'!A30</f>
        <v>0</v>
      </c>
      <c r="D11" t="str">
        <f>'3MNP19'!B30</f>
        <v>Összesen</v>
      </c>
      <c r="E11">
        <f>IF(COUNT('3MNP19'!I30)=1,1,IF(COUNT('3MNP19'!N30)=1,2,IF(COUNT('3MNP19'!S30)=1,3,4)))</f>
        <v>1</v>
      </c>
      <c r="F11">
        <f>'3MNP19'!E30+'3MNP19'!J30+'3MNP19'!O30+'3MNP19'!T30</f>
        <v>6</v>
      </c>
      <c r="G11">
        <f>'3MNP19'!F30+'3MNP19'!K30+'3MNP19'!P30+'3MNP19'!U30</f>
        <v>18</v>
      </c>
      <c r="H11">
        <f>'3MNP19'!I30+'3MNP19'!N30+'3MNP19'!S30+'3MNP19'!X30</f>
        <v>30</v>
      </c>
      <c r="I11">
        <f>'3MNP19'!Z30</f>
        <v>0</v>
      </c>
      <c r="J11">
        <f>'3MNP19'!Y30</f>
        <v>0</v>
      </c>
    </row>
    <row r="12" spans="1:10" x14ac:dyDescent="0.2">
      <c r="A12" t="s">
        <v>176</v>
      </c>
      <c r="B12" t="str">
        <f>'3MNP19'!A31</f>
        <v>Általános pénzügyi szakmai ismeretek</v>
      </c>
      <c r="C12" t="str">
        <f>'3MNP19'!A32</f>
        <v>3Mpkg1hpü00001</v>
      </c>
      <c r="D12" t="str">
        <f>'3MNP19'!B32</f>
        <v>Haladó pénzügytan</v>
      </c>
      <c r="E12">
        <f>IF(COUNT('3MNP19'!I32)=1,1,IF(COUNT('3MNP19'!N32)=1,2,IF(COUNT('3MNP19'!S32)=1,3,4)))</f>
        <v>2</v>
      </c>
      <c r="F12">
        <f>'3MNP19'!E32+'3MNP19'!J32+'3MNP19'!O32+'3MNP19'!T32</f>
        <v>2</v>
      </c>
      <c r="G12">
        <f>'3MNP19'!F32+'3MNP19'!K32+'3MNP19'!P32+'3MNP19'!U32</f>
        <v>2</v>
      </c>
      <c r="H12">
        <f>'3MNP19'!I32+'3MNP19'!N32+'3MNP19'!S32+'3MNP19'!X32</f>
        <v>5</v>
      </c>
      <c r="I12" t="str">
        <f>'3MNP19'!Z32</f>
        <v>Varga József</v>
      </c>
      <c r="J12" t="str">
        <f>'3MNP19'!Y32</f>
        <v>Pénzügy és Számvitel Intézet</v>
      </c>
    </row>
    <row r="13" spans="1:10" x14ac:dyDescent="0.2">
      <c r="A13" t="s">
        <v>176</v>
      </c>
      <c r="B13" t="str">
        <f t="shared" ref="B13:B18" si="2">B12</f>
        <v>Általános pénzügyi szakmai ismeretek</v>
      </c>
      <c r="C13" t="str">
        <f>'3MNP19'!A33</f>
        <v>3MPKT1HVP00017</v>
      </c>
      <c r="D13" t="str">
        <f>'3MNP19'!B33</f>
        <v>Haladó vállalati pénzügyek</v>
      </c>
      <c r="E13">
        <f>IF(COUNT('3MNP19'!I33)=1,1,IF(COUNT('3MNP19'!N33)=1,2,IF(COUNT('3MNP19'!S33)=1,3,4)))</f>
        <v>1</v>
      </c>
      <c r="F13">
        <f>'3MNP19'!E33+'3MNP19'!J33+'3MNP19'!O33+'3MNP19'!T33</f>
        <v>0</v>
      </c>
      <c r="G13">
        <f>'3MNP19'!F33+'3MNP19'!K33+'3MNP19'!P33+'3MNP19'!U33</f>
        <v>4</v>
      </c>
      <c r="H13">
        <f>'3MNP19'!I33+'3MNP19'!N33+'3MNP19'!S33+'3MNP19'!X33</f>
        <v>5</v>
      </c>
      <c r="I13" t="str">
        <f>'3MNP19'!Z33</f>
        <v>Gál Veronika Alexandra</v>
      </c>
      <c r="J13" t="str">
        <f>'3MNP19'!Y33</f>
        <v>Pénzügy és Számvitel Intézet</v>
      </c>
    </row>
    <row r="14" spans="1:10" x14ac:dyDescent="0.2">
      <c r="A14" t="s">
        <v>176</v>
      </c>
      <c r="B14" t="str">
        <f t="shared" si="2"/>
        <v>Általános pénzügyi szakmai ismeretek</v>
      </c>
      <c r="C14" t="str">
        <f>'3MNP19'!A34</f>
        <v>3MPKT1AEA00017</v>
      </c>
      <c r="D14" t="str">
        <f>'3MNP19'!B34</f>
        <v>Adóelmélet és adópolitika</v>
      </c>
      <c r="E14">
        <f>IF(COUNT('3MNP19'!I34)=1,1,IF(COUNT('3MNP19'!N34)=1,2,IF(COUNT('3MNP19'!S34)=1,3,4)))</f>
        <v>1</v>
      </c>
      <c r="F14">
        <f>'3MNP19'!E34+'3MNP19'!J34+'3MNP19'!O34+'3MNP19'!T34</f>
        <v>2</v>
      </c>
      <c r="G14">
        <f>'3MNP19'!F34+'3MNP19'!K34+'3MNP19'!P34+'3MNP19'!U34</f>
        <v>2</v>
      </c>
      <c r="H14">
        <f>'3MNP19'!I34+'3MNP19'!N34+'3MNP19'!S34+'3MNP19'!X34</f>
        <v>5</v>
      </c>
      <c r="I14" t="str">
        <f>'3MNP19'!Z34</f>
        <v>Parádi-Dolgos Anett</v>
      </c>
      <c r="J14" t="str">
        <f>'3MNP19'!Y34</f>
        <v>Pénzügy és Számvitel Intézet</v>
      </c>
    </row>
    <row r="15" spans="1:10" x14ac:dyDescent="0.2">
      <c r="A15" t="s">
        <v>176</v>
      </c>
      <c r="B15" t="str">
        <f t="shared" si="2"/>
        <v>Általános pénzügyi szakmai ismeretek</v>
      </c>
      <c r="C15" t="str">
        <f>'3MNP19'!A35</f>
        <v>3MNGK1PET00017</v>
      </c>
      <c r="D15" t="str">
        <f>'3MNP19'!B35</f>
        <v>Pénzügyi elmélettörténet</v>
      </c>
      <c r="E15">
        <f>IF(COUNT('3MNP19'!I35)=1,1,IF(COUNT('3MNP19'!N35)=1,2,IF(COUNT('3MNP19'!S35)=1,3,4)))</f>
        <v>1</v>
      </c>
      <c r="F15">
        <f>'3MNP19'!E35+'3MNP19'!J35+'3MNP19'!O35+'3MNP19'!T35</f>
        <v>2</v>
      </c>
      <c r="G15">
        <f>'3MNP19'!F35+'3MNP19'!K35+'3MNP19'!P35+'3MNP19'!U35</f>
        <v>2</v>
      </c>
      <c r="H15">
        <f>'3MNP19'!I35+'3MNP19'!N35+'3MNP19'!S35+'3MNP19'!X35</f>
        <v>5</v>
      </c>
      <c r="I15" t="str">
        <f>'3MNP19'!Z35</f>
        <v>Szávai Ferenc</v>
      </c>
      <c r="J15" t="str">
        <f>'3MNP19'!Y35</f>
        <v>Regionális- és Agrárgazdaságtani Intézet</v>
      </c>
    </row>
    <row r="16" spans="1:10" x14ac:dyDescent="0.2">
      <c r="A16" t="s">
        <v>176</v>
      </c>
      <c r="B16" t="str">
        <f t="shared" si="2"/>
        <v>Általános pénzügyi szakmai ismeretek</v>
      </c>
      <c r="C16" t="str">
        <f>'3MNP19'!A36</f>
        <v>3Mszj1pke00001</v>
      </c>
      <c r="D16" t="str">
        <f>'3MNP19'!B36</f>
        <v>Pénzügyi kimutatások elemzése</v>
      </c>
      <c r="E16">
        <f>IF(COUNT('3MNP19'!I36)=1,1,IF(COUNT('3MNP19'!N36)=1,2,IF(COUNT('3MNP19'!S36)=1,3,4)))</f>
        <v>1</v>
      </c>
      <c r="F16">
        <f>'3MNP19'!E36+'3MNP19'!J36+'3MNP19'!O36+'3MNP19'!T36</f>
        <v>2</v>
      </c>
      <c r="G16">
        <f>'3MNP19'!F36+'3MNP19'!K36+'3MNP19'!P36+'3MNP19'!U36</f>
        <v>2</v>
      </c>
      <c r="H16">
        <f>'3MNP19'!I36+'3MNP19'!N36+'3MNP19'!S36+'3MNP19'!X36</f>
        <v>5</v>
      </c>
      <c r="I16" t="str">
        <f>'3MNP19'!Z36</f>
        <v>Wickert Irén</v>
      </c>
      <c r="J16" t="str">
        <f>'3MNP19'!Y36</f>
        <v>Pénzügy és Számvitel Intézet</v>
      </c>
    </row>
    <row r="17" spans="1:10" x14ac:dyDescent="0.2">
      <c r="A17" t="s">
        <v>176</v>
      </c>
      <c r="B17" t="str">
        <f t="shared" si="2"/>
        <v>Általános pénzügyi szakmai ismeretek</v>
      </c>
      <c r="C17" t="str">
        <f>'3MNP19'!A37</f>
        <v>3MPKT1PPE00017</v>
      </c>
      <c r="D17" t="str">
        <f>'3MNP19'!B37</f>
        <v>Pénzügyi piacelemzés</v>
      </c>
      <c r="E17">
        <f>IF(COUNT('3MNP19'!I37)=1,1,IF(COUNT('3MNP19'!N37)=1,2,IF(COUNT('3MNP19'!S37)=1,3,4)))</f>
        <v>1</v>
      </c>
      <c r="F17">
        <f>'3MNP19'!E37+'3MNP19'!J37+'3MNP19'!O37+'3MNP19'!T37</f>
        <v>0</v>
      </c>
      <c r="G17">
        <f>'3MNP19'!F37+'3MNP19'!K37+'3MNP19'!P37+'3MNP19'!U37</f>
        <v>4</v>
      </c>
      <c r="H17">
        <f>'3MNP19'!I37+'3MNP19'!N37+'3MNP19'!S37+'3MNP19'!X37</f>
        <v>5</v>
      </c>
      <c r="I17" t="str">
        <f>'3MNP19'!Z37</f>
        <v>Gál Veronika Alexandra</v>
      </c>
      <c r="J17" t="str">
        <f>'3MNP19'!Y37</f>
        <v>Pénzügy és Számvitel Intézet</v>
      </c>
    </row>
    <row r="18" spans="1:10" x14ac:dyDescent="0.2">
      <c r="A18" t="s">
        <v>176</v>
      </c>
      <c r="B18" t="str">
        <f t="shared" si="2"/>
        <v>Általános pénzügyi szakmai ismeretek</v>
      </c>
      <c r="C18">
        <f>'3MNP19'!A38</f>
        <v>0</v>
      </c>
      <c r="D18" t="str">
        <f>'3MNP19'!B38</f>
        <v>Összesen</v>
      </c>
      <c r="E18">
        <f>IF(COUNT('3MNP19'!I38)=1,1,IF(COUNT('3MNP19'!N38)=1,2,IF(COUNT('3MNP19'!S38)=1,3,4)))</f>
        <v>1</v>
      </c>
      <c r="F18">
        <f>'3MNP19'!E38+'3MNP19'!J38+'3MNP19'!O38+'3MNP19'!T38</f>
        <v>8</v>
      </c>
      <c r="G18">
        <f>'3MNP19'!F38+'3MNP19'!K38+'3MNP19'!P38+'3MNP19'!U38</f>
        <v>16</v>
      </c>
      <c r="H18">
        <f>'3MNP19'!I38+'3MNP19'!N38+'3MNP19'!S38+'3MNP19'!X38</f>
        <v>30</v>
      </c>
      <c r="I18">
        <f>'3MNP19'!Z38</f>
        <v>0</v>
      </c>
      <c r="J18">
        <f>'3MNP19'!Y38</f>
        <v>0</v>
      </c>
    </row>
    <row r="19" spans="1:10" x14ac:dyDescent="0.2">
      <c r="A19" t="s">
        <v>176</v>
      </c>
      <c r="B19">
        <f>'3MNP19'!A38</f>
        <v>0</v>
      </c>
      <c r="C19" t="str">
        <f>'3MNP19'!A39</f>
        <v>Hitelintézeti specializációhoz rendelt szakmai ismeretek</v>
      </c>
      <c r="D19">
        <f>'3MNP19'!B39</f>
        <v>0</v>
      </c>
      <c r="E19">
        <f>IF(COUNT('3MNP19'!I39)=1,1,IF(COUNT('3MNP19'!N39)=1,2,IF(COUNT('3MNP19'!S39)=1,3,4)))</f>
        <v>4</v>
      </c>
      <c r="F19">
        <f>'3MNP19'!E39+'3MNP19'!J39+'3MNP19'!O39+'3MNP19'!T39</f>
        <v>0</v>
      </c>
      <c r="G19">
        <f>'3MNP19'!F39+'3MNP19'!K39+'3MNP19'!P39+'3MNP19'!U39</f>
        <v>0</v>
      </c>
      <c r="H19">
        <f>'3MNP19'!I39+'3MNP19'!N39+'3MNP19'!S39+'3MNP19'!X39</f>
        <v>0</v>
      </c>
      <c r="I19">
        <f>'3MNP19'!Z39</f>
        <v>0</v>
      </c>
      <c r="J19">
        <f>'3MNP19'!Y39</f>
        <v>0</v>
      </c>
    </row>
    <row r="20" spans="1:10" x14ac:dyDescent="0.2">
      <c r="A20" t="s">
        <v>176</v>
      </c>
      <c r="B20" t="str">
        <f>'3MNP19'!A39</f>
        <v>Hitelintézeti specializációhoz rendelt szakmai ismeretek</v>
      </c>
      <c r="C20" t="str">
        <f>'3MNP19'!A40</f>
        <v>3MPKT1BUT00017</v>
      </c>
      <c r="D20" t="str">
        <f>'3MNP19'!B40</f>
        <v>Banküzemtan</v>
      </c>
      <c r="E20">
        <f>IF(COUNT('3MNP19'!I40)=1,1,IF(COUNT('3MNP19'!N40)=1,2,IF(COUNT('3MNP19'!S40)=1,3,4)))</f>
        <v>4</v>
      </c>
      <c r="F20">
        <f>'3MNP19'!E40+'3MNP19'!J40+'3MNP19'!O40+'3MNP19'!T40</f>
        <v>2</v>
      </c>
      <c r="G20">
        <f>'3MNP19'!F40+'3MNP19'!K40+'3MNP19'!P40+'3MNP19'!U40</f>
        <v>2</v>
      </c>
      <c r="H20">
        <f>'3MNP19'!I40+'3MNP19'!N40+'3MNP19'!S40+'3MNP19'!X40</f>
        <v>6</v>
      </c>
      <c r="I20" t="str">
        <f>'3MNP19'!Z40</f>
        <v>Varga József</v>
      </c>
      <c r="J20" t="str">
        <f>'3MNP19'!Y40</f>
        <v>Pénzügy és Számvitel Intézet</v>
      </c>
    </row>
    <row r="21" spans="1:10" x14ac:dyDescent="0.2">
      <c r="A21" t="s">
        <v>176</v>
      </c>
      <c r="B21" t="str">
        <f t="shared" ref="B21:B27" si="3">B20</f>
        <v>Hitelintézeti specializációhoz rendelt szakmai ismeretek</v>
      </c>
      <c r="C21" t="str">
        <f>'3MNP19'!A41</f>
        <v>3MPKT1PIU00017</v>
      </c>
      <c r="D21" t="str">
        <f>'3MNP19'!B41</f>
        <v>Pénzügyi intézményrendszer működése</v>
      </c>
      <c r="E21">
        <f>IF(COUNT('3MNP19'!I41)=1,1,IF(COUNT('3MNP19'!N41)=1,2,IF(COUNT('3MNP19'!S41)=1,3,4)))</f>
        <v>4</v>
      </c>
      <c r="F21">
        <f>'3MNP19'!E41+'3MNP19'!J41+'3MNP19'!O41+'3MNP19'!T41</f>
        <v>2</v>
      </c>
      <c r="G21">
        <f>'3MNP19'!F41+'3MNP19'!K41+'3MNP19'!P41+'3MNP19'!U41</f>
        <v>2</v>
      </c>
      <c r="H21">
        <f>'3MNP19'!I41+'3MNP19'!N41+'3MNP19'!S41+'3MNP19'!X41</f>
        <v>6</v>
      </c>
      <c r="I21" t="str">
        <f>'3MNP19'!Z41</f>
        <v>Varga József</v>
      </c>
      <c r="J21" t="str">
        <f>'3MNP19'!Y41</f>
        <v>Pénzügy és Számvitel Intézet</v>
      </c>
    </row>
    <row r="22" spans="1:10" x14ac:dyDescent="0.2">
      <c r="A22" t="s">
        <v>176</v>
      </c>
      <c r="B22" t="str">
        <f t="shared" si="3"/>
        <v>Hitelintézeti specializációhoz rendelt szakmai ismeretek</v>
      </c>
      <c r="C22" t="str">
        <f>'3MNP19'!A42</f>
        <v>3MPKT1PUP00017</v>
      </c>
      <c r="D22" t="str">
        <f>'3MNP19'!B42</f>
        <v>Pénzügypolitika</v>
      </c>
      <c r="E22">
        <f>IF(COUNT('3MNP19'!I42)=1,1,IF(COUNT('3MNP19'!N42)=1,2,IF(COUNT('3MNP19'!S42)=1,3,4)))</f>
        <v>4</v>
      </c>
      <c r="F22">
        <f>'3MNP19'!E42+'3MNP19'!J42+'3MNP19'!O42+'3MNP19'!T42</f>
        <v>2</v>
      </c>
      <c r="G22">
        <f>'3MNP19'!F42+'3MNP19'!K42+'3MNP19'!P42+'3MNP19'!U42</f>
        <v>2</v>
      </c>
      <c r="H22">
        <f>'3MNP19'!I42+'3MNP19'!N42+'3MNP19'!S42+'3MNP19'!X42</f>
        <v>6</v>
      </c>
      <c r="I22" t="str">
        <f>'3MNP19'!Z42</f>
        <v>Oroszi Sándor</v>
      </c>
      <c r="J22" t="str">
        <f>'3MNP19'!Y42</f>
        <v>Pénzügy és Számvitel Intézet</v>
      </c>
    </row>
    <row r="23" spans="1:10" x14ac:dyDescent="0.2">
      <c r="A23" t="s">
        <v>176</v>
      </c>
      <c r="B23" t="str">
        <f t="shared" si="3"/>
        <v>Hitelintézeti specializációhoz rendelt szakmai ismeretek</v>
      </c>
      <c r="C23" t="str">
        <f>'3MNP19'!A43</f>
        <v>3Mszj1pko00001</v>
      </c>
      <c r="D23" t="str">
        <f>'3MNP19'!B43</f>
        <v>Pénzügyi kontrolling</v>
      </c>
      <c r="E23">
        <f>IF(COUNT('3MNP19'!I43)=1,1,IF(COUNT('3MNP19'!N43)=1,2,IF(COUNT('3MNP19'!S43)=1,3,4)))</f>
        <v>3</v>
      </c>
      <c r="F23">
        <f>'3MNP19'!E43+'3MNP19'!J43+'3MNP19'!O43+'3MNP19'!T43</f>
        <v>2</v>
      </c>
      <c r="G23">
        <f>'3MNP19'!F43+'3MNP19'!K43+'3MNP19'!P43+'3MNP19'!U43</f>
        <v>2</v>
      </c>
      <c r="H23">
        <f>'3MNP19'!I43+'3MNP19'!N43+'3MNP19'!S43+'3MNP19'!X43</f>
        <v>5</v>
      </c>
      <c r="I23" t="str">
        <f>'3MNP19'!Z43</f>
        <v>Varga József</v>
      </c>
      <c r="J23" t="str">
        <f>'3MNP19'!Y43</f>
        <v>Pénzügy és Számvitel Intézet</v>
      </c>
    </row>
    <row r="24" spans="1:10" x14ac:dyDescent="0.2">
      <c r="A24" t="s">
        <v>176</v>
      </c>
      <c r="B24" t="str">
        <f t="shared" si="3"/>
        <v>Hitelintézeti specializációhoz rendelt szakmai ismeretek</v>
      </c>
      <c r="C24" t="str">
        <f>'3MNP19'!A44</f>
        <v>3MMIT1PIR00017</v>
      </c>
      <c r="D24" t="str">
        <f>'3MNP19'!B44</f>
        <v>Pénzügyi információs rendszerek</v>
      </c>
      <c r="E24">
        <f>IF(COUNT('3MNP19'!I44)=1,1,IF(COUNT('3MNP19'!N44)=1,2,IF(COUNT('3MNP19'!S44)=1,3,4)))</f>
        <v>3</v>
      </c>
      <c r="F24">
        <f>'3MNP19'!E44+'3MNP19'!J44+'3MNP19'!O44+'3MNP19'!T44</f>
        <v>2</v>
      </c>
      <c r="G24">
        <f>'3MNP19'!F44+'3MNP19'!K44+'3MNP19'!P44+'3MNP19'!U44</f>
        <v>2</v>
      </c>
      <c r="H24">
        <f>'3MNP19'!I44+'3MNP19'!N44+'3MNP19'!S44+'3MNP19'!X44</f>
        <v>5</v>
      </c>
      <c r="I24" t="str">
        <f>'3MNP19'!Z44</f>
        <v>Barna Róbert</v>
      </c>
      <c r="J24" t="str">
        <f>'3MNP19'!Y44</f>
        <v>Módszertani Intézet</v>
      </c>
    </row>
    <row r="25" spans="1:10" x14ac:dyDescent="0.2">
      <c r="A25" t="s">
        <v>176</v>
      </c>
      <c r="B25" t="str">
        <f t="shared" si="3"/>
        <v>Hitelintézeti specializációhoz rendelt szakmai ismeretek</v>
      </c>
      <c r="C25" t="str">
        <f>'3MNP19'!A45</f>
        <v>3MPKT1BEK00017</v>
      </c>
      <c r="D25" t="str">
        <f>'3MNP19'!B45</f>
        <v>Befektetéselemzés és kockázatkezelés</v>
      </c>
      <c r="E25">
        <f>IF(COUNT('3MNP19'!I45)=1,1,IF(COUNT('3MNP19'!N45)=1,2,IF(COUNT('3MNP19'!S45)=1,3,4)))</f>
        <v>3</v>
      </c>
      <c r="F25">
        <f>'3MNP19'!E45+'3MNP19'!J45+'3MNP19'!O45+'3MNP19'!T45</f>
        <v>2</v>
      </c>
      <c r="G25">
        <f>'3MNP19'!F45+'3MNP19'!K45+'3MNP19'!P45+'3MNP19'!U45</f>
        <v>2</v>
      </c>
      <c r="H25">
        <f>'3MNP19'!I45+'3MNP19'!N45+'3MNP19'!S45+'3MNP19'!X45</f>
        <v>5</v>
      </c>
      <c r="I25" t="str">
        <f>'3MNP19'!Z45</f>
        <v>Gál Veronika Alexandra</v>
      </c>
      <c r="J25" t="str">
        <f>'3MNP19'!Y45</f>
        <v>Pénzügy és Számvitel Intézet</v>
      </c>
    </row>
    <row r="26" spans="1:10" x14ac:dyDescent="0.2">
      <c r="A26" t="s">
        <v>176</v>
      </c>
      <c r="B26" t="str">
        <f t="shared" si="3"/>
        <v>Hitelintézeti specializációhoz rendelt szakmai ismeretek</v>
      </c>
      <c r="C26" t="str">
        <f>'3MNP19'!A46</f>
        <v>3MPKT1PMS00017</v>
      </c>
      <c r="D26" t="str">
        <f>'3MNP19'!B46</f>
        <v>Pénzügy mester szigorlat</v>
      </c>
      <c r="E26">
        <f>IF(COUNT('3MNP19'!I46)=1,1,IF(COUNT('3MNP19'!N46)=1,2,IF(COUNT('3MNP19'!S46)=1,3,4)))</f>
        <v>4</v>
      </c>
      <c r="F26">
        <f>'3MNP19'!E46+'3MNP19'!J46+'3MNP19'!O46+'3MNP19'!T46</f>
        <v>0</v>
      </c>
      <c r="G26">
        <f>'3MNP19'!F46+'3MNP19'!K46+'3MNP19'!P46+'3MNP19'!U46</f>
        <v>0</v>
      </c>
      <c r="H26">
        <f>'3MNP19'!I46+'3MNP19'!N46+'3MNP19'!S46+'3MNP19'!X46</f>
        <v>0</v>
      </c>
      <c r="I26" t="str">
        <f>'3MNP19'!Z46</f>
        <v>Varga József</v>
      </c>
      <c r="J26" t="str">
        <f>'3MNP19'!Y46</f>
        <v>Pénzügy és Számvitel Intézet</v>
      </c>
    </row>
    <row r="27" spans="1:10" x14ac:dyDescent="0.2">
      <c r="A27" t="s">
        <v>176</v>
      </c>
      <c r="B27" t="str">
        <f t="shared" si="3"/>
        <v>Hitelintézeti specializációhoz rendelt szakmai ismeretek</v>
      </c>
      <c r="C27">
        <f>'3MNP19'!A47</f>
        <v>0</v>
      </c>
      <c r="D27" t="str">
        <f>'3MNP19'!B47</f>
        <v>Összesen</v>
      </c>
      <c r="E27">
        <f>IF(COUNT('3MNP19'!I47)=1,1,IF(COUNT('3MNP19'!N47)=1,2,IF(COUNT('3MNP19'!S47)=1,3,4)))</f>
        <v>1</v>
      </c>
      <c r="F27">
        <f>'3MNP19'!E47+'3MNP19'!J47+'3MNP19'!O47+'3MNP19'!T47</f>
        <v>12</v>
      </c>
      <c r="G27">
        <f>'3MNP19'!F47+'3MNP19'!K47+'3MNP19'!P47+'3MNP19'!U47</f>
        <v>12</v>
      </c>
      <c r="H27">
        <f>'3MNP19'!I47+'3MNP19'!N47+'3MNP19'!S47+'3MNP19'!X47</f>
        <v>33</v>
      </c>
      <c r="I27">
        <f>'3MNP19'!Z47</f>
        <v>0</v>
      </c>
      <c r="J27">
        <f>'3MNP19'!Y47</f>
        <v>0</v>
      </c>
    </row>
    <row r="28" spans="1:10" x14ac:dyDescent="0.2">
      <c r="A28" t="s">
        <v>176</v>
      </c>
      <c r="B28" t="str">
        <f>'3MNP19'!A48</f>
        <v>Szakdolgozat készítés</v>
      </c>
      <c r="C28" t="str">
        <f>'3MNP19'!A49</f>
        <v>3MMOD1SSZ10019</v>
      </c>
      <c r="D28" t="str">
        <f>'3MNP19'!B49</f>
        <v>Szakszeminárium 1. Forráskezelés és -feldolgozás</v>
      </c>
      <c r="E28">
        <f>IF(COUNT('3MNP19'!I49)=1,1,IF(COUNT('3MNP19'!N49)=1,2,IF(COUNT('3MNP19'!S49)=1,3,4)))</f>
        <v>2</v>
      </c>
      <c r="F28">
        <f>'3MNP19'!E49+'3MNP19'!J49+'3MNP19'!O49+'3MNP19'!T49</f>
        <v>0</v>
      </c>
      <c r="G28">
        <f>'3MNP19'!F49+'3MNP19'!K49+'3MNP19'!P49+'3MNP19'!U49</f>
        <v>2</v>
      </c>
      <c r="H28">
        <f>'3MNP19'!I49+'3MNP19'!N49+'3MNP19'!S49+'3MNP19'!X49</f>
        <v>0</v>
      </c>
      <c r="I28" t="str">
        <f>'3MNP19'!Z49</f>
        <v>Borbély Csaba</v>
      </c>
      <c r="J28" t="str">
        <f>'3MNP19'!Y49</f>
        <v>Módszertani Intézet</v>
      </c>
    </row>
    <row r="29" spans="1:10" x14ac:dyDescent="0.2">
      <c r="A29" t="s">
        <v>176</v>
      </c>
      <c r="B29" t="str">
        <f t="shared" ref="B29:B31" si="4">B28</f>
        <v>Szakdolgozat készítés</v>
      </c>
      <c r="C29" t="str">
        <f>'3MNP19'!A50</f>
        <v>3MMOD1SSZ20019</v>
      </c>
      <c r="D29" t="str">
        <f>'3MNP19'!B50</f>
        <v>Szakszeminárium 2. Tudományos dolgozatok készítése</v>
      </c>
      <c r="E29">
        <f>IF(COUNT('3MNP19'!I50)=1,1,IF(COUNT('3MNP19'!N50)=1,2,IF(COUNT('3MNP19'!S50)=1,3,4)))</f>
        <v>3</v>
      </c>
      <c r="F29">
        <f>'3MNP19'!E50+'3MNP19'!J50+'3MNP19'!O50+'3MNP19'!T50</f>
        <v>0</v>
      </c>
      <c r="G29">
        <f>'3MNP19'!F50+'3MNP19'!K50+'3MNP19'!P50+'3MNP19'!U50</f>
        <v>2</v>
      </c>
      <c r="H29">
        <f>'3MNP19'!I50+'3MNP19'!N50+'3MNP19'!S50+'3MNP19'!X50</f>
        <v>6</v>
      </c>
      <c r="I29" t="str">
        <f>'3MNP19'!Z50</f>
        <v>Borbély Csaba</v>
      </c>
      <c r="J29" t="str">
        <f>'3MNP19'!Y50</f>
        <v>Módszertani Intézet</v>
      </c>
    </row>
    <row r="30" spans="1:10" x14ac:dyDescent="0.2">
      <c r="A30" t="s">
        <v>176</v>
      </c>
      <c r="B30" t="str">
        <f t="shared" si="4"/>
        <v>Szakdolgozat készítés</v>
      </c>
      <c r="C30" t="str">
        <f>'3MNP19'!A51</f>
        <v>3MGTK1SSZ30019</v>
      </c>
      <c r="D30" t="str">
        <f>'3MNP19'!B51</f>
        <v>Szakszeminárium 3.</v>
      </c>
      <c r="E30">
        <f>IF(COUNT('3MNP19'!I51)=1,1,IF(COUNT('3MNP19'!N51)=1,2,IF(COUNT('3MNP19'!S51)=1,3,4)))</f>
        <v>4</v>
      </c>
      <c r="F30">
        <f>'3MNP19'!E51+'3MNP19'!J51+'3MNP19'!O51+'3MNP19'!T51</f>
        <v>0</v>
      </c>
      <c r="G30">
        <f>'3MNP19'!F51+'3MNP19'!K51+'3MNP19'!P51+'3MNP19'!U51</f>
        <v>0</v>
      </c>
      <c r="H30">
        <f>'3MNP19'!I51+'3MNP19'!N51+'3MNP19'!S51+'3MNP19'!X51</f>
        <v>9</v>
      </c>
      <c r="I30" t="str">
        <f>'3MNP19'!Z51</f>
        <v>Választott konzulens</v>
      </c>
      <c r="J30" t="str">
        <f>'3MNP19'!Y51</f>
        <v>GTK</v>
      </c>
    </row>
    <row r="31" spans="1:10" x14ac:dyDescent="0.2">
      <c r="A31" t="s">
        <v>176</v>
      </c>
      <c r="B31" t="str">
        <f t="shared" si="4"/>
        <v>Szakdolgozat készítés</v>
      </c>
      <c r="C31">
        <f>'3MNP19'!A52</f>
        <v>0</v>
      </c>
      <c r="D31" t="str">
        <f>'3MNP19'!B52</f>
        <v>Összesen</v>
      </c>
      <c r="E31">
        <f>IF(COUNT('3MNP19'!I52)=1,1,IF(COUNT('3MNP19'!N52)=1,2,IF(COUNT('3MNP19'!S52)=1,3,4)))</f>
        <v>1</v>
      </c>
      <c r="F31">
        <f>'3MNP19'!E52+'3MNP19'!J52+'3MNP19'!O52+'3MNP19'!T52</f>
        <v>0</v>
      </c>
      <c r="G31">
        <f>'3MNP19'!F52+'3MNP19'!K52+'3MNP19'!P52+'3MNP19'!U52</f>
        <v>2</v>
      </c>
      <c r="H31">
        <f>'3MNP19'!I52+'3MNP19'!N52+'3MNP19'!S52+'3MNP19'!X52</f>
        <v>15</v>
      </c>
      <c r="I31">
        <f>'3MNP19'!Z52</f>
        <v>0</v>
      </c>
      <c r="J31">
        <f>'3MNP19'!Y52</f>
        <v>0</v>
      </c>
    </row>
    <row r="32" spans="1:10" x14ac:dyDescent="0.2">
      <c r="A32" t="s">
        <v>176</v>
      </c>
      <c r="B32" t="str">
        <f>'3MNP19'!A55</f>
        <v>Szabadon választható tárgyak (12 kredit teljesítése kötelező)</v>
      </c>
      <c r="C32" t="str">
        <f>'3MNP19'!A56</f>
        <v>Alternatív pénzügyek szabadon választható modul</v>
      </c>
      <c r="D32">
        <f>'3MNP19'!B56</f>
        <v>0</v>
      </c>
      <c r="E32">
        <f>IF(COUNT('3MNP19'!I56)=1,1,IF(COUNT('3MNP19'!N56)=1,2,IF(COUNT('3MNP19'!S56)=1,3,4)))</f>
        <v>4</v>
      </c>
      <c r="F32">
        <f>'3MNP19'!E56+'3MNP19'!J56+'3MNP19'!O56+'3MNP19'!T56</f>
        <v>0</v>
      </c>
      <c r="G32">
        <f>'3MNP19'!F56+'3MNP19'!K56+'3MNP19'!P56+'3MNP19'!U56</f>
        <v>0</v>
      </c>
      <c r="H32">
        <f>'3MNP19'!I56+'3MNP19'!N56+'3MNP19'!S56+'3MNP19'!X56</f>
        <v>0</v>
      </c>
      <c r="I32">
        <f>'3MNP19'!Z56</f>
        <v>0</v>
      </c>
      <c r="J32">
        <f>'3MNP19'!Y56</f>
        <v>0</v>
      </c>
    </row>
    <row r="33" spans="1:10" x14ac:dyDescent="0.2">
      <c r="A33" t="s">
        <v>176</v>
      </c>
      <c r="B33" t="str">
        <f>'3MNP19'!A56</f>
        <v>Alternatív pénzügyek szabadon választható modul</v>
      </c>
      <c r="C33" t="str">
        <f>'3MNP19'!A57</f>
        <v>3MPKG3PVK00017</v>
      </c>
      <c r="D33" t="str">
        <f>'3MNP19'!B57</f>
        <v>Pénzügyi válságok a közgazdaságtanban</v>
      </c>
      <c r="E33">
        <f>IF(COUNT('3MNP19'!I57)=1,1,IF(COUNT('3MNP19'!N57)=1,2,IF(COUNT('3MNP19'!S57)=1,3,4)))</f>
        <v>4</v>
      </c>
      <c r="F33">
        <f>'3MNP19'!E57+'3MNP19'!J57+'3MNP19'!O57+'3MNP19'!T57</f>
        <v>0</v>
      </c>
      <c r="G33">
        <f>'3MNP19'!F57+'3MNP19'!K57+'3MNP19'!P57+'3MNP19'!U57</f>
        <v>3</v>
      </c>
      <c r="H33">
        <f>'3MNP19'!I57+'3MNP19'!N57+'3MNP19'!S57+'3MNP19'!X57</f>
        <v>4</v>
      </c>
      <c r="I33" t="str">
        <f>'3MNP19'!Z57</f>
        <v>Varga József</v>
      </c>
      <c r="J33" t="str">
        <f>'3MNP19'!Y57</f>
        <v>Pénzügy és Számvitel Intézet</v>
      </c>
    </row>
    <row r="34" spans="1:10" x14ac:dyDescent="0.2">
      <c r="A34" t="s">
        <v>176</v>
      </c>
      <c r="B34" t="str">
        <f t="shared" ref="B34:B36" si="5">B33</f>
        <v>Alternatív pénzügyek szabadon választható modul</v>
      </c>
      <c r="C34" t="str">
        <f>'3MNP19'!A58</f>
        <v>3MPKG3AGF00017</v>
      </c>
      <c r="D34" t="str">
        <f>'3MNP19'!B58</f>
        <v>Az agrárfinanszírozás speciális makrogazdasági tényezői</v>
      </c>
      <c r="E34">
        <f>IF(COUNT('3MNP19'!I58)=1,1,IF(COUNT('3MNP19'!N58)=1,2,IF(COUNT('3MNP19'!S58)=1,3,4)))</f>
        <v>4</v>
      </c>
      <c r="F34">
        <f>'3MNP19'!E58+'3MNP19'!J58+'3MNP19'!O58+'3MNP19'!T58</f>
        <v>0</v>
      </c>
      <c r="G34">
        <f>'3MNP19'!F58+'3MNP19'!K58+'3MNP19'!P58+'3MNP19'!U58</f>
        <v>3</v>
      </c>
      <c r="H34">
        <f>'3MNP19'!I58+'3MNP19'!N58+'3MNP19'!S58+'3MNP19'!X58</f>
        <v>4</v>
      </c>
      <c r="I34" t="str">
        <f>'3MNP19'!Z58</f>
        <v>Sipiczki Zoltán</v>
      </c>
      <c r="J34" t="str">
        <f>'3MNP19'!Y58</f>
        <v>Pénzügy és Számvitel Intézet</v>
      </c>
    </row>
    <row r="35" spans="1:10" x14ac:dyDescent="0.2">
      <c r="A35" t="s">
        <v>176</v>
      </c>
      <c r="B35" t="str">
        <f t="shared" si="5"/>
        <v>Alternatív pénzügyek szabadon választható modul</v>
      </c>
      <c r="C35" t="str">
        <f>'3MNP19'!A59</f>
        <v>3MPKG3APR00017</v>
      </c>
      <c r="D35" t="str">
        <f>'3MNP19'!B59</f>
        <v xml:space="preserve">Alternatív pénzügyi rendszerek </v>
      </c>
      <c r="E35">
        <f>IF(COUNT('3MNP19'!I59)=1,1,IF(COUNT('3MNP19'!N59)=1,2,IF(COUNT('3MNP19'!S59)=1,3,4)))</f>
        <v>3</v>
      </c>
      <c r="F35">
        <f>'3MNP19'!E59+'3MNP19'!J59+'3MNP19'!O59+'3MNP19'!T59</f>
        <v>0</v>
      </c>
      <c r="G35">
        <f>'3MNP19'!F59+'3MNP19'!K59+'3MNP19'!P59+'3MNP19'!U59</f>
        <v>3</v>
      </c>
      <c r="H35">
        <f>'3MNP19'!I59+'3MNP19'!N59+'3MNP19'!S59+'3MNP19'!X59</f>
        <v>4</v>
      </c>
      <c r="I35" t="str">
        <f>'3MNP19'!Z59</f>
        <v>Parádi-Dolgos Anett</v>
      </c>
      <c r="J35" t="str">
        <f>'3MNP19'!Y59</f>
        <v>Pénzügy és Számvitel Intézet</v>
      </c>
    </row>
    <row r="36" spans="1:10" x14ac:dyDescent="0.2">
      <c r="A36" t="s">
        <v>176</v>
      </c>
      <c r="B36" t="str">
        <f t="shared" si="5"/>
        <v>Alternatív pénzügyek szabadon választható modul</v>
      </c>
      <c r="C36" t="str">
        <f>'3MNP19'!A60</f>
        <v>Sustainable development szabadon választható  almodul</v>
      </c>
      <c r="D36">
        <f>'3MNP19'!B60</f>
        <v>0</v>
      </c>
      <c r="E36">
        <f>IF(COUNT('3MNP19'!I60)=1,1,IF(COUNT('3MNP19'!N60)=1,2,IF(COUNT('3MNP19'!S60)=1,3,4)))</f>
        <v>4</v>
      </c>
      <c r="F36">
        <f>'3MNP19'!E60+'3MNP19'!J60+'3MNP19'!O60+'3MNP19'!T60</f>
        <v>0</v>
      </c>
      <c r="G36">
        <f>'3MNP19'!F60+'3MNP19'!K60+'3MNP19'!P60+'3MNP19'!U60</f>
        <v>0</v>
      </c>
      <c r="H36">
        <f>'3MNP19'!I60+'3MNP19'!N60+'3MNP19'!S60+'3MNP19'!X60</f>
        <v>0</v>
      </c>
      <c r="I36">
        <f>'3MNP19'!Z60</f>
        <v>0</v>
      </c>
      <c r="J36">
        <f>'3MNP19'!Y60</f>
        <v>0</v>
      </c>
    </row>
    <row r="37" spans="1:10" x14ac:dyDescent="0.2">
      <c r="A37" t="s">
        <v>176</v>
      </c>
      <c r="B37" t="str">
        <f>'3MNP19'!A60</f>
        <v>Sustainable development szabadon választható  almodul</v>
      </c>
      <c r="C37" t="str">
        <f>'3MNP19'!A61</f>
        <v>3MMÓD3ENG00017</v>
      </c>
      <c r="D37" t="str">
        <f>'3MNP19'!B61</f>
        <v>Energiagazdálkodás és környezeti mutatók módszertana</v>
      </c>
      <c r="E37">
        <f>IF(COUNT('3MNP19'!I61)=1,1,IF(COUNT('3MNP19'!N61)=1,2,IF(COUNT('3MNP19'!S61)=1,3,4)))</f>
        <v>2</v>
      </c>
      <c r="F37">
        <f>'3MNP19'!E61+'3MNP19'!J61+'3MNP19'!O61+'3MNP19'!T61</f>
        <v>0</v>
      </c>
      <c r="G37">
        <f>'3MNP19'!F61+'3MNP19'!K61+'3MNP19'!P61+'3MNP19'!U61</f>
        <v>3</v>
      </c>
      <c r="H37">
        <f>'3MNP19'!I61+'3MNP19'!N61+'3MNP19'!S61+'3MNP19'!X61</f>
        <v>4</v>
      </c>
      <c r="I37" t="str">
        <f>'3MNP19'!Z61</f>
        <v>Nagy Mónika Zita</v>
      </c>
      <c r="J37" t="str">
        <f>'3MNP19'!Y61</f>
        <v>Módszertani Intézet</v>
      </c>
    </row>
    <row r="38" spans="1:10" x14ac:dyDescent="0.2">
      <c r="A38" t="s">
        <v>176</v>
      </c>
      <c r="B38" t="str">
        <f t="shared" ref="B38:B40" si="6">B37</f>
        <v>Sustainable development szabadon választható  almodul</v>
      </c>
      <c r="C38" t="str">
        <f>'3MNP19'!A62</f>
        <v>3MRTS3SUF00017</v>
      </c>
      <c r="D38" t="str">
        <f>'3MNP19'!B62</f>
        <v>Sustainable finance</v>
      </c>
      <c r="E38">
        <f>IF(COUNT('3MNP19'!I62)=1,1,IF(COUNT('3MNP19'!N62)=1,2,IF(COUNT('3MNP19'!S62)=1,3,4)))</f>
        <v>4</v>
      </c>
      <c r="F38">
        <f>'3MNP19'!E62+'3MNP19'!J62+'3MNP19'!O62+'3MNP19'!T62</f>
        <v>0</v>
      </c>
      <c r="G38">
        <f>'3MNP19'!F62+'3MNP19'!K62+'3MNP19'!P62+'3MNP19'!U62</f>
        <v>3</v>
      </c>
      <c r="H38">
        <f>'3MNP19'!I62+'3MNP19'!N62+'3MNP19'!S62+'3MNP19'!X62</f>
        <v>4</v>
      </c>
      <c r="I38" t="str">
        <f>'3MNP19'!Z62</f>
        <v>Kerekes Sándor</v>
      </c>
      <c r="J38" t="str">
        <f>'3MNP19'!Y62</f>
        <v>Regionális- és Agrárgazdaságtani Intézet</v>
      </c>
    </row>
    <row r="39" spans="1:10" x14ac:dyDescent="0.2">
      <c r="A39" t="s">
        <v>176</v>
      </c>
      <c r="B39" t="str">
        <f t="shared" si="6"/>
        <v>Sustainable development szabadon választható  almodul</v>
      </c>
      <c r="C39" t="str">
        <f>'3MNP19'!A63</f>
        <v>3MRTS3REG00017</v>
      </c>
      <c r="D39" t="str">
        <f>'3MNP19'!B63</f>
        <v>Regional finance / Területi pénzügyek</v>
      </c>
      <c r="E39">
        <f>IF(COUNT('3MNP19'!I63)=1,1,IF(COUNT('3MNP19'!N63)=1,2,IF(COUNT('3MNP19'!S63)=1,3,4)))</f>
        <v>4</v>
      </c>
      <c r="F39">
        <f>'3MNP19'!E63+'3MNP19'!J63+'3MNP19'!O63+'3MNP19'!T63</f>
        <v>0</v>
      </c>
      <c r="G39">
        <f>'3MNP19'!F63+'3MNP19'!K63+'3MNP19'!P63+'3MNP19'!U63</f>
        <v>3</v>
      </c>
      <c r="H39">
        <f>'3MNP19'!I63+'3MNP19'!N63+'3MNP19'!S63+'3MNP19'!X63</f>
        <v>4</v>
      </c>
      <c r="I39" t="str">
        <f>'3MNP19'!Z63</f>
        <v>Gál Zoltán</v>
      </c>
      <c r="J39" t="str">
        <f>'3MNP19'!Y63</f>
        <v>Regionális- és Agrárgazdaságtani Intézet</v>
      </c>
    </row>
    <row r="40" spans="1:10" x14ac:dyDescent="0.2">
      <c r="A40" t="s">
        <v>176</v>
      </c>
      <c r="B40" t="str">
        <f t="shared" si="6"/>
        <v>Sustainable development szabadon választható  almodul</v>
      </c>
      <c r="C40" t="str">
        <f>'3MNP19'!A64</f>
        <v>3MMIT1TEI00017</v>
      </c>
      <c r="D40" t="str">
        <f>'3MNP19'!B64</f>
        <v>Térinformatika</v>
      </c>
      <c r="E40">
        <f>IF(COUNT('3MNP19'!I64)=1,1,IF(COUNT('3MNP19'!N64)=1,2,IF(COUNT('3MNP19'!S64)=1,3,4)))</f>
        <v>3</v>
      </c>
      <c r="F40">
        <f>'3MNP19'!E64+'3MNP19'!J64+'3MNP19'!O64+'3MNP19'!T64</f>
        <v>0</v>
      </c>
      <c r="G40">
        <f>'3MNP19'!F64+'3MNP19'!K64+'3MNP19'!P64+'3MNP19'!U64</f>
        <v>4</v>
      </c>
      <c r="H40">
        <f>'3MNP19'!I64+'3MNP19'!N64+'3MNP19'!S64+'3MNP19'!X64</f>
        <v>5</v>
      </c>
      <c r="I40" t="str">
        <f>'3MNP19'!Z64</f>
        <v>Barna Róbert</v>
      </c>
      <c r="J40" t="str">
        <f>'3MNP19'!Y64</f>
        <v>Módszertani Intézet</v>
      </c>
    </row>
  </sheetData>
  <autoFilter ref="A1:J4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3MNP19</vt:lpstr>
      <vt:lpstr>Munka2</vt:lpstr>
      <vt:lpstr>Munka1</vt:lpstr>
      <vt:lpstr>'3MNP19'!Nyomtatási_terület</vt:lpstr>
    </vt:vector>
  </TitlesOfParts>
  <Company>Kaposvári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2015-07-14T09:23:30Z</cp:lastPrinted>
  <dcterms:created xsi:type="dcterms:W3CDTF">2008-01-10T16:03:48Z</dcterms:created>
  <dcterms:modified xsi:type="dcterms:W3CDTF">2019-08-13T09:17:33Z</dcterms:modified>
</cp:coreProperties>
</file>