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épzési dokumentumok\Gazdaságtudományi Kar\Mintatantervek\BSc\Pénzügy számvitel\"/>
    </mc:Choice>
  </mc:AlternateContent>
  <bookViews>
    <workbookView xWindow="0" yWindow="0" windowWidth="20490" windowHeight="8340" tabRatio="469"/>
  </bookViews>
  <sheets>
    <sheet name="3BNPS19" sheetId="1" r:id="rId1"/>
    <sheet name="Munka2" sheetId="3" r:id="rId2"/>
    <sheet name="Munka1" sheetId="2" r:id="rId3"/>
  </sheets>
  <definedNames>
    <definedName name="_xlnm._FilterDatabase" localSheetId="0" hidden="1">'3BNPS19'!$A$18:$AO$98</definedName>
    <definedName name="_xlnm._FilterDatabase" localSheetId="2" hidden="1">Munka1!$A$1:$J$60</definedName>
    <definedName name="_xlnm.Print_Area" localSheetId="0">'3BNPS19'!$A$1:$AO$130</definedName>
  </definedNames>
  <calcPr calcId="162913"/>
  <pivotCaches>
    <pivotCache cacheId="4" r:id="rId4"/>
  </pivotCaches>
</workbook>
</file>

<file path=xl/calcChain.xml><?xml version="1.0" encoding="utf-8"?>
<calcChain xmlns="http://schemas.openxmlformats.org/spreadsheetml/2006/main">
  <c r="A62" i="3" l="1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3" i="3"/>
  <c r="B58" i="2"/>
  <c r="B59" i="2" s="1"/>
  <c r="B60" i="2" s="1"/>
  <c r="B26" i="2"/>
  <c r="C60" i="2"/>
  <c r="C58" i="2"/>
  <c r="C59" i="2"/>
  <c r="B43" i="2"/>
  <c r="B44" i="2" s="1"/>
  <c r="B45" i="2" s="1"/>
  <c r="D58" i="2" l="1"/>
  <c r="E58" i="2"/>
  <c r="F58" i="2"/>
  <c r="G58" i="2"/>
  <c r="H58" i="2"/>
  <c r="I58" i="2"/>
  <c r="D59" i="2"/>
  <c r="E59" i="2"/>
  <c r="F59" i="2"/>
  <c r="G59" i="2"/>
  <c r="H59" i="2"/>
  <c r="I59" i="2"/>
  <c r="D60" i="2"/>
  <c r="E60" i="2"/>
  <c r="F60" i="2"/>
  <c r="G60" i="2"/>
  <c r="H60" i="2"/>
  <c r="I60" i="2"/>
  <c r="B15" i="2"/>
  <c r="B16" i="2"/>
  <c r="B17" i="2"/>
  <c r="B18" i="2"/>
  <c r="B19" i="2" s="1"/>
  <c r="I57" i="2"/>
  <c r="H57" i="2"/>
  <c r="G57" i="2"/>
  <c r="F57" i="2"/>
  <c r="E57" i="2"/>
  <c r="D57" i="2"/>
  <c r="C57" i="2"/>
  <c r="I56" i="2"/>
  <c r="H56" i="2"/>
  <c r="G56" i="2"/>
  <c r="F56" i="2"/>
  <c r="E56" i="2"/>
  <c r="D56" i="2"/>
  <c r="C56" i="2"/>
  <c r="I55" i="2"/>
  <c r="H55" i="2"/>
  <c r="G55" i="2"/>
  <c r="F55" i="2"/>
  <c r="E55" i="2"/>
  <c r="D55" i="2"/>
  <c r="C55" i="2"/>
  <c r="B55" i="2"/>
  <c r="B56" i="2" s="1"/>
  <c r="B57" i="2" s="1"/>
  <c r="I54" i="2"/>
  <c r="H54" i="2"/>
  <c r="G54" i="2"/>
  <c r="F54" i="2"/>
  <c r="E54" i="2"/>
  <c r="D54" i="2"/>
  <c r="C54" i="2"/>
  <c r="I53" i="2"/>
  <c r="H53" i="2"/>
  <c r="G53" i="2"/>
  <c r="F53" i="2"/>
  <c r="E53" i="2"/>
  <c r="D53" i="2"/>
  <c r="C53" i="2"/>
  <c r="I52" i="2"/>
  <c r="H52" i="2"/>
  <c r="G52" i="2"/>
  <c r="F52" i="2"/>
  <c r="E52" i="2"/>
  <c r="D52" i="2"/>
  <c r="C52" i="2"/>
  <c r="B52" i="2"/>
  <c r="B53" i="2" s="1"/>
  <c r="B54" i="2" s="1"/>
  <c r="I51" i="2"/>
  <c r="H51" i="2"/>
  <c r="G51" i="2"/>
  <c r="F51" i="2"/>
  <c r="E51" i="2"/>
  <c r="D51" i="2"/>
  <c r="C51" i="2"/>
  <c r="I50" i="2"/>
  <c r="H50" i="2"/>
  <c r="G50" i="2"/>
  <c r="F50" i="2"/>
  <c r="E50" i="2"/>
  <c r="D50" i="2"/>
  <c r="C50" i="2"/>
  <c r="I49" i="2"/>
  <c r="H49" i="2"/>
  <c r="G49" i="2"/>
  <c r="F49" i="2"/>
  <c r="E49" i="2"/>
  <c r="D49" i="2"/>
  <c r="C49" i="2"/>
  <c r="B49" i="2"/>
  <c r="B50" i="2" s="1"/>
  <c r="B51" i="2" s="1"/>
  <c r="I48" i="2"/>
  <c r="H48" i="2"/>
  <c r="G48" i="2"/>
  <c r="F48" i="2"/>
  <c r="E48" i="2"/>
  <c r="D48" i="2"/>
  <c r="C48" i="2"/>
  <c r="I47" i="2"/>
  <c r="H47" i="2"/>
  <c r="G47" i="2"/>
  <c r="F47" i="2"/>
  <c r="E47" i="2"/>
  <c r="D47" i="2"/>
  <c r="C47" i="2"/>
  <c r="I46" i="2"/>
  <c r="H46" i="2"/>
  <c r="G46" i="2"/>
  <c r="F46" i="2"/>
  <c r="E46" i="2"/>
  <c r="D46" i="2"/>
  <c r="C46" i="2"/>
  <c r="B46" i="2"/>
  <c r="B47" i="2" s="1"/>
  <c r="B48" i="2" s="1"/>
  <c r="I45" i="2"/>
  <c r="H45" i="2"/>
  <c r="G45" i="2"/>
  <c r="F45" i="2"/>
  <c r="E45" i="2"/>
  <c r="D45" i="2"/>
  <c r="C45" i="2"/>
  <c r="I44" i="2"/>
  <c r="H44" i="2"/>
  <c r="G44" i="2"/>
  <c r="F44" i="2"/>
  <c r="E44" i="2"/>
  <c r="D44" i="2"/>
  <c r="C44" i="2"/>
  <c r="I43" i="2"/>
  <c r="H43" i="2"/>
  <c r="G43" i="2"/>
  <c r="F43" i="2"/>
  <c r="E43" i="2"/>
  <c r="D43" i="2"/>
  <c r="C43" i="2"/>
  <c r="I42" i="2"/>
  <c r="H42" i="2"/>
  <c r="G42" i="2"/>
  <c r="F42" i="2"/>
  <c r="E42" i="2"/>
  <c r="D42" i="2"/>
  <c r="C42" i="2"/>
  <c r="I41" i="2"/>
  <c r="H41" i="2"/>
  <c r="G41" i="2"/>
  <c r="F41" i="2"/>
  <c r="E41" i="2"/>
  <c r="D41" i="2"/>
  <c r="C41" i="2"/>
  <c r="I40" i="2"/>
  <c r="H40" i="2"/>
  <c r="G40" i="2"/>
  <c r="F40" i="2"/>
  <c r="E40" i="2"/>
  <c r="D40" i="2"/>
  <c r="C40" i="2"/>
  <c r="I39" i="2"/>
  <c r="H39" i="2"/>
  <c r="G39" i="2"/>
  <c r="F39" i="2"/>
  <c r="E39" i="2"/>
  <c r="D39" i="2"/>
  <c r="C39" i="2"/>
  <c r="I38" i="2"/>
  <c r="H38" i="2"/>
  <c r="G38" i="2"/>
  <c r="F38" i="2"/>
  <c r="E38" i="2"/>
  <c r="D38" i="2"/>
  <c r="C38" i="2"/>
  <c r="B38" i="2"/>
  <c r="B39" i="2" s="1"/>
  <c r="B40" i="2" s="1"/>
  <c r="B41" i="2" s="1"/>
  <c r="B42" i="2" s="1"/>
  <c r="I37" i="2"/>
  <c r="H37" i="2"/>
  <c r="G37" i="2"/>
  <c r="F37" i="2"/>
  <c r="E37" i="2"/>
  <c r="D37" i="2"/>
  <c r="C37" i="2"/>
  <c r="I36" i="2"/>
  <c r="H36" i="2"/>
  <c r="G36" i="2"/>
  <c r="F36" i="2"/>
  <c r="E36" i="2"/>
  <c r="D36" i="2"/>
  <c r="C36" i="2"/>
  <c r="I35" i="2"/>
  <c r="H35" i="2"/>
  <c r="G35" i="2"/>
  <c r="F35" i="2"/>
  <c r="E35" i="2"/>
  <c r="D35" i="2"/>
  <c r="C35" i="2"/>
  <c r="I34" i="2"/>
  <c r="H34" i="2"/>
  <c r="G34" i="2"/>
  <c r="F34" i="2"/>
  <c r="E34" i="2"/>
  <c r="D34" i="2"/>
  <c r="C34" i="2"/>
  <c r="I33" i="2"/>
  <c r="H33" i="2"/>
  <c r="G33" i="2"/>
  <c r="F33" i="2"/>
  <c r="E33" i="2"/>
  <c r="D33" i="2"/>
  <c r="C33" i="2"/>
  <c r="I32" i="2"/>
  <c r="H32" i="2"/>
  <c r="G32" i="2"/>
  <c r="F32" i="2"/>
  <c r="E32" i="2"/>
  <c r="D32" i="2"/>
  <c r="C32" i="2"/>
  <c r="B32" i="2"/>
  <c r="B33" i="2" s="1"/>
  <c r="B34" i="2" s="1"/>
  <c r="B35" i="2" s="1"/>
  <c r="B36" i="2" s="1"/>
  <c r="B37" i="2" s="1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I26" i="2"/>
  <c r="H26" i="2"/>
  <c r="G26" i="2"/>
  <c r="F26" i="2"/>
  <c r="E26" i="2"/>
  <c r="D26" i="2"/>
  <c r="C26" i="2"/>
  <c r="I25" i="2"/>
  <c r="H25" i="2"/>
  <c r="G25" i="2"/>
  <c r="F25" i="2"/>
  <c r="E25" i="2"/>
  <c r="D25" i="2"/>
  <c r="C25" i="2"/>
  <c r="I24" i="2"/>
  <c r="H24" i="2"/>
  <c r="G24" i="2"/>
  <c r="F24" i="2"/>
  <c r="E24" i="2"/>
  <c r="D24" i="2"/>
  <c r="C24" i="2"/>
  <c r="B24" i="2"/>
  <c r="B25" i="2" s="1"/>
  <c r="I23" i="2"/>
  <c r="H23" i="2"/>
  <c r="G23" i="2"/>
  <c r="F23" i="2"/>
  <c r="E23" i="2"/>
  <c r="D23" i="2"/>
  <c r="C23" i="2"/>
  <c r="I22" i="2"/>
  <c r="H22" i="2"/>
  <c r="G22" i="2"/>
  <c r="F22" i="2"/>
  <c r="E22" i="2"/>
  <c r="D22" i="2"/>
  <c r="C22" i="2"/>
  <c r="I21" i="2"/>
  <c r="H21" i="2"/>
  <c r="G21" i="2"/>
  <c r="F21" i="2"/>
  <c r="E21" i="2"/>
  <c r="D21" i="2"/>
  <c r="C21" i="2"/>
  <c r="I20" i="2"/>
  <c r="H20" i="2"/>
  <c r="G20" i="2"/>
  <c r="F20" i="2"/>
  <c r="E20" i="2"/>
  <c r="D20" i="2"/>
  <c r="C20" i="2"/>
  <c r="I19" i="2"/>
  <c r="H19" i="2"/>
  <c r="G19" i="2"/>
  <c r="F19" i="2"/>
  <c r="E19" i="2"/>
  <c r="D19" i="2"/>
  <c r="B20" i="2"/>
  <c r="B21" i="2" s="1"/>
  <c r="I18" i="2"/>
  <c r="H18" i="2"/>
  <c r="G18" i="2"/>
  <c r="F18" i="2"/>
  <c r="E18" i="2"/>
  <c r="D18" i="2"/>
  <c r="C18" i="2"/>
  <c r="I17" i="2"/>
  <c r="H17" i="2"/>
  <c r="G17" i="2"/>
  <c r="F17" i="2"/>
  <c r="E17" i="2"/>
  <c r="D17" i="2"/>
  <c r="C17" i="2"/>
  <c r="I16" i="2"/>
  <c r="H16" i="2"/>
  <c r="G16" i="2"/>
  <c r="F16" i="2"/>
  <c r="E16" i="2"/>
  <c r="D16" i="2"/>
  <c r="C16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B14" i="2"/>
  <c r="I12" i="2"/>
  <c r="H12" i="2"/>
  <c r="G12" i="2"/>
  <c r="F12" i="2"/>
  <c r="E12" i="2"/>
  <c r="D12" i="2"/>
  <c r="C12" i="2"/>
  <c r="I11" i="2"/>
  <c r="H11" i="2"/>
  <c r="G11" i="2"/>
  <c r="F11" i="2"/>
  <c r="E11" i="2"/>
  <c r="D11" i="2"/>
  <c r="C11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I8" i="2"/>
  <c r="H8" i="2"/>
  <c r="G8" i="2"/>
  <c r="F8" i="2"/>
  <c r="E8" i="2"/>
  <c r="D8" i="2"/>
  <c r="C8" i="2"/>
  <c r="I7" i="2"/>
  <c r="H7" i="2"/>
  <c r="G7" i="2"/>
  <c r="F7" i="2"/>
  <c r="E7" i="2"/>
  <c r="D7" i="2"/>
  <c r="C7" i="2"/>
  <c r="I6" i="2"/>
  <c r="H6" i="2"/>
  <c r="G6" i="2"/>
  <c r="F6" i="2"/>
  <c r="E6" i="2"/>
  <c r="D6" i="2"/>
  <c r="C6" i="2"/>
  <c r="I5" i="2"/>
  <c r="H5" i="2"/>
  <c r="G5" i="2"/>
  <c r="F5" i="2"/>
  <c r="E5" i="2"/>
  <c r="D5" i="2"/>
  <c r="C5" i="2"/>
  <c r="I4" i="2"/>
  <c r="H4" i="2"/>
  <c r="G4" i="2"/>
  <c r="F4" i="2"/>
  <c r="E4" i="2"/>
  <c r="D4" i="2"/>
  <c r="C4" i="2"/>
  <c r="I3" i="2"/>
  <c r="H3" i="2"/>
  <c r="G3" i="2"/>
  <c r="F3" i="2"/>
  <c r="E3" i="2"/>
  <c r="D3" i="2"/>
  <c r="C3" i="2"/>
  <c r="I2" i="2"/>
  <c r="H2" i="2"/>
  <c r="G2" i="2"/>
  <c r="F2" i="2"/>
  <c r="E2" i="2"/>
  <c r="D2" i="2"/>
  <c r="C2" i="2"/>
  <c r="B2" i="2"/>
  <c r="B3" i="2" s="1"/>
  <c r="B4" i="2" s="1"/>
  <c r="B5" i="2" s="1"/>
  <c r="B6" i="2" s="1"/>
  <c r="B7" i="2" s="1"/>
  <c r="B8" i="2"/>
  <c r="B9" i="2" s="1"/>
  <c r="B10" i="2" s="1"/>
  <c r="B11" i="2" s="1"/>
  <c r="B12" i="2" s="1"/>
  <c r="B13" i="2" s="1"/>
  <c r="A3" i="2"/>
  <c r="A4" i="2" l="1"/>
  <c r="A4" i="3"/>
  <c r="B22" i="2"/>
  <c r="B23" i="2" s="1"/>
  <c r="B27" i="2" s="1"/>
  <c r="B28" i="2" s="1"/>
  <c r="B29" i="2" s="1"/>
  <c r="B30" i="2" s="1"/>
  <c r="B31" i="2" s="1"/>
  <c r="AC71" i="1"/>
  <c r="A5" i="2" l="1"/>
  <c r="A5" i="3"/>
  <c r="AM53" i="1"/>
  <c r="AK53" i="1"/>
  <c r="AJ53" i="1"/>
  <c r="AI53" i="1"/>
  <c r="AH53" i="1"/>
  <c r="AF53" i="1"/>
  <c r="AE53" i="1"/>
  <c r="AD53" i="1"/>
  <c r="AC53" i="1"/>
  <c r="AA53" i="1"/>
  <c r="Z53" i="1"/>
  <c r="Y53" i="1"/>
  <c r="X53" i="1"/>
  <c r="V53" i="1"/>
  <c r="U53" i="1"/>
  <c r="T53" i="1"/>
  <c r="S53" i="1"/>
  <c r="Q53" i="1"/>
  <c r="P53" i="1"/>
  <c r="O53" i="1"/>
  <c r="N53" i="1"/>
  <c r="L53" i="1"/>
  <c r="K53" i="1"/>
  <c r="J53" i="1"/>
  <c r="I53" i="1"/>
  <c r="G53" i="1"/>
  <c r="F53" i="1"/>
  <c r="E53" i="1"/>
  <c r="AM48" i="1"/>
  <c r="AK48" i="1"/>
  <c r="AJ48" i="1"/>
  <c r="AI48" i="1"/>
  <c r="AH48" i="1"/>
  <c r="AE48" i="1"/>
  <c r="AD48" i="1"/>
  <c r="AC48" i="1"/>
  <c r="AA48" i="1"/>
  <c r="Z48" i="1"/>
  <c r="Y48" i="1"/>
  <c r="X48" i="1"/>
  <c r="V48" i="1"/>
  <c r="U48" i="1"/>
  <c r="T48" i="1"/>
  <c r="S48" i="1"/>
  <c r="Q48" i="1"/>
  <c r="P48" i="1"/>
  <c r="O48" i="1"/>
  <c r="N48" i="1"/>
  <c r="L48" i="1"/>
  <c r="K48" i="1"/>
  <c r="J48" i="1"/>
  <c r="I48" i="1"/>
  <c r="G48" i="1"/>
  <c r="F48" i="1"/>
  <c r="E48" i="1"/>
  <c r="A6" i="2" l="1"/>
  <c r="A6" i="3"/>
  <c r="D53" i="1"/>
  <c r="D10" i="1" s="1"/>
  <c r="D48" i="1"/>
  <c r="D9" i="1" s="1"/>
  <c r="AE71" i="1"/>
  <c r="A7" i="2" l="1"/>
  <c r="A7" i="3"/>
  <c r="AM71" i="1"/>
  <c r="AK71" i="1"/>
  <c r="AJ71" i="1"/>
  <c r="AI71" i="1"/>
  <c r="AH71" i="1"/>
  <c r="AF71" i="1"/>
  <c r="AD71" i="1"/>
  <c r="AA71" i="1"/>
  <c r="Z71" i="1"/>
  <c r="Y71" i="1"/>
  <c r="X71" i="1"/>
  <c r="V71" i="1"/>
  <c r="U71" i="1"/>
  <c r="T71" i="1"/>
  <c r="S71" i="1"/>
  <c r="Q71" i="1"/>
  <c r="P71" i="1"/>
  <c r="O71" i="1"/>
  <c r="N71" i="1"/>
  <c r="L71" i="1"/>
  <c r="K71" i="1"/>
  <c r="J71" i="1"/>
  <c r="I71" i="1"/>
  <c r="F71" i="1"/>
  <c r="G71" i="1"/>
  <c r="E71" i="1"/>
  <c r="A8" i="2" l="1"/>
  <c r="A8" i="3"/>
  <c r="AM79" i="1"/>
  <c r="AM80" i="1" s="1"/>
  <c r="AK79" i="1"/>
  <c r="AK80" i="1" s="1"/>
  <c r="AJ79" i="1"/>
  <c r="AJ80" i="1" s="1"/>
  <c r="AI79" i="1"/>
  <c r="AI80" i="1" s="1"/>
  <c r="AH79" i="1"/>
  <c r="AH80" i="1" s="1"/>
  <c r="AF79" i="1"/>
  <c r="AF80" i="1" s="1"/>
  <c r="AE79" i="1"/>
  <c r="AE80" i="1" s="1"/>
  <c r="AD79" i="1"/>
  <c r="AD80" i="1" s="1"/>
  <c r="AC79" i="1"/>
  <c r="AC80" i="1" s="1"/>
  <c r="AA79" i="1"/>
  <c r="AA80" i="1" s="1"/>
  <c r="Z79" i="1"/>
  <c r="Z80" i="1" s="1"/>
  <c r="Y79" i="1"/>
  <c r="Y80" i="1" s="1"/>
  <c r="X79" i="1"/>
  <c r="X80" i="1" s="1"/>
  <c r="V79" i="1"/>
  <c r="V80" i="1" s="1"/>
  <c r="U79" i="1"/>
  <c r="U80" i="1" s="1"/>
  <c r="T79" i="1"/>
  <c r="T80" i="1" s="1"/>
  <c r="S79" i="1"/>
  <c r="S80" i="1" s="1"/>
  <c r="Q79" i="1"/>
  <c r="Q80" i="1" s="1"/>
  <c r="P79" i="1"/>
  <c r="P80" i="1" s="1"/>
  <c r="O79" i="1"/>
  <c r="O80" i="1" s="1"/>
  <c r="N79" i="1"/>
  <c r="N80" i="1" s="1"/>
  <c r="L79" i="1"/>
  <c r="L80" i="1" s="1"/>
  <c r="K79" i="1"/>
  <c r="K80" i="1" s="1"/>
  <c r="J79" i="1"/>
  <c r="J80" i="1" s="1"/>
  <c r="I79" i="1"/>
  <c r="I80" i="1" s="1"/>
  <c r="F79" i="1"/>
  <c r="F80" i="1" s="1"/>
  <c r="G79" i="1"/>
  <c r="G80" i="1" s="1"/>
  <c r="E79" i="1"/>
  <c r="E80" i="1" s="1"/>
  <c r="H80" i="1" l="1"/>
  <c r="R80" i="1"/>
  <c r="W80" i="1"/>
  <c r="M80" i="1"/>
  <c r="A9" i="2"/>
  <c r="A9" i="3"/>
  <c r="AB80" i="1"/>
  <c r="AG80" i="1"/>
  <c r="E81" i="1"/>
  <c r="O81" i="1"/>
  <c r="Y81" i="1"/>
  <c r="J81" i="1"/>
  <c r="T81" i="1"/>
  <c r="AI81" i="1"/>
  <c r="G81" i="1"/>
  <c r="K81" i="1"/>
  <c r="P81" i="1"/>
  <c r="U81" i="1"/>
  <c r="Z81" i="1"/>
  <c r="AE81" i="1"/>
  <c r="F81" i="1"/>
  <c r="L81" i="1"/>
  <c r="Q81" i="1"/>
  <c r="V81" i="1"/>
  <c r="AA81" i="1"/>
  <c r="AF81" i="1"/>
  <c r="AK81" i="1"/>
  <c r="AD81" i="1"/>
  <c r="D79" i="1"/>
  <c r="D14" i="1" s="1"/>
  <c r="A10" i="2" l="1"/>
  <c r="A10" i="3"/>
  <c r="J9" i="1"/>
  <c r="N9" i="1" s="1"/>
  <c r="J10" i="1"/>
  <c r="AL81" i="1"/>
  <c r="AB81" i="1"/>
  <c r="R81" i="1"/>
  <c r="M81" i="1"/>
  <c r="H81" i="1"/>
  <c r="AG81" i="1"/>
  <c r="W81" i="1"/>
  <c r="D81" i="1"/>
  <c r="A11" i="2" l="1"/>
  <c r="A11" i="3"/>
  <c r="J11" i="1"/>
  <c r="K11" i="1" s="1"/>
  <c r="N10" i="1"/>
  <c r="N11" i="1" s="1"/>
  <c r="O11" i="1" s="1"/>
  <c r="AP81" i="1"/>
  <c r="D71" i="1"/>
  <c r="D80" i="1" s="1"/>
  <c r="K10" i="1" l="1"/>
  <c r="A12" i="2"/>
  <c r="A12" i="3"/>
  <c r="K9" i="1"/>
  <c r="O10" i="1"/>
  <c r="O9" i="1"/>
  <c r="D11" i="1"/>
  <c r="D15" i="1" s="1"/>
  <c r="A13" i="2" l="1"/>
  <c r="A13" i="3"/>
  <c r="M13" i="1"/>
  <c r="I13" i="1"/>
  <c r="A14" i="2" l="1"/>
  <c r="A14" i="3"/>
  <c r="A15" i="2" l="1"/>
  <c r="A15" i="3"/>
  <c r="A16" i="2" l="1"/>
  <c r="A16" i="3"/>
  <c r="A17" i="2" l="1"/>
  <c r="A17" i="3"/>
  <c r="A18" i="2" l="1"/>
  <c r="A18" i="3"/>
  <c r="A19" i="2" l="1"/>
  <c r="A19" i="3"/>
  <c r="A20" i="2" l="1"/>
  <c r="A20" i="3"/>
  <c r="A21" i="2" l="1"/>
  <c r="A21" i="3"/>
  <c r="A22" i="2" l="1"/>
  <c r="A22" i="3"/>
  <c r="A23" i="2" l="1"/>
  <c r="A23" i="3"/>
  <c r="A24" i="3" l="1"/>
  <c r="A24" i="2"/>
  <c r="A25" i="3" l="1"/>
  <c r="A25" i="2"/>
  <c r="A26" i="2" l="1"/>
  <c r="A26" i="3"/>
  <c r="A27" i="2" l="1"/>
  <c r="A27" i="3"/>
  <c r="A28" i="2" l="1"/>
  <c r="A28" i="3"/>
  <c r="A29" i="2" l="1"/>
  <c r="A29" i="3"/>
  <c r="A30" i="2" l="1"/>
  <c r="A30" i="3"/>
  <c r="A31" i="2" l="1"/>
  <c r="A31" i="3"/>
  <c r="A32" i="2" l="1"/>
  <c r="A32" i="3"/>
  <c r="A33" i="2" l="1"/>
  <c r="A33" i="3"/>
  <c r="A34" i="2" l="1"/>
  <c r="A34" i="3"/>
  <c r="A35" i="2" l="1"/>
  <c r="A35" i="3"/>
  <c r="A36" i="2" l="1"/>
  <c r="A36" i="3"/>
  <c r="A37" i="2" l="1"/>
  <c r="A37" i="3"/>
  <c r="A38" i="2" l="1"/>
  <c r="A38" i="3"/>
  <c r="A39" i="2" l="1"/>
  <c r="A39" i="3"/>
  <c r="A40" i="2" l="1"/>
  <c r="A40" i="3"/>
  <c r="A41" i="2" l="1"/>
  <c r="A41" i="3"/>
  <c r="A42" i="2" l="1"/>
  <c r="A42" i="3"/>
  <c r="A43" i="2" l="1"/>
  <c r="A43" i="3"/>
  <c r="A44" i="2" l="1"/>
  <c r="A44" i="3"/>
  <c r="A45" i="2" l="1"/>
  <c r="A45" i="3"/>
  <c r="A46" i="2" l="1"/>
  <c r="A46" i="3"/>
  <c r="A47" i="2" l="1"/>
  <c r="A47" i="3"/>
  <c r="A48" i="2" l="1"/>
  <c r="A48" i="3"/>
  <c r="A49" i="2" l="1"/>
  <c r="A49" i="3"/>
  <c r="A50" i="2" l="1"/>
  <c r="A50" i="3"/>
  <c r="A51" i="2" l="1"/>
  <c r="A51" i="3"/>
  <c r="A52" i="2" l="1"/>
  <c r="A52" i="3"/>
  <c r="A53" i="2" l="1"/>
  <c r="A53" i="3"/>
  <c r="A54" i="2" l="1"/>
  <c r="A54" i="3"/>
  <c r="A55" i="2" l="1"/>
  <c r="A55" i="3"/>
  <c r="A56" i="2" l="1"/>
  <c r="A56" i="3"/>
  <c r="A57" i="2" l="1"/>
  <c r="A57" i="3"/>
  <c r="A58" i="2" l="1"/>
  <c r="A58" i="3"/>
  <c r="A59" i="2" l="1"/>
  <c r="A59" i="3"/>
  <c r="A60" i="2" l="1"/>
  <c r="A61" i="3" s="1"/>
  <c r="A60" i="3"/>
</calcChain>
</file>

<file path=xl/sharedStrings.xml><?xml version="1.0" encoding="utf-8"?>
<sst xmlns="http://schemas.openxmlformats.org/spreadsheetml/2006/main" count="702" uniqueCount="330">
  <si>
    <t>Tantárgy</t>
  </si>
  <si>
    <t>I. félév</t>
  </si>
  <si>
    <t>ea.</t>
  </si>
  <si>
    <t>kred.</t>
  </si>
  <si>
    <t>II. félév</t>
  </si>
  <si>
    <t>III. félév</t>
  </si>
  <si>
    <t>IV. félév</t>
  </si>
  <si>
    <t>V. félév</t>
  </si>
  <si>
    <t>VI. félév</t>
  </si>
  <si>
    <t>VII. félév</t>
  </si>
  <si>
    <t>Szabadon választható tantárgyak</t>
  </si>
  <si>
    <t>Kód</t>
  </si>
  <si>
    <t>órasz</t>
  </si>
  <si>
    <t>számk.</t>
  </si>
  <si>
    <t>Előfeltétel</t>
  </si>
  <si>
    <t>Tantárgy státusza</t>
  </si>
  <si>
    <t>Mikroökonómia</t>
  </si>
  <si>
    <t>Makroökonómia</t>
  </si>
  <si>
    <t>Pénzügytan</t>
  </si>
  <si>
    <t>Számvitel alapjai</t>
  </si>
  <si>
    <t>Tanulás és kutatásmódszertan</t>
  </si>
  <si>
    <t>Adózási ismeretek</t>
  </si>
  <si>
    <t>Parádi-Dolgos Anett</t>
  </si>
  <si>
    <t>Szakmai gyakorlat</t>
  </si>
  <si>
    <t>Szigeti Orsolya</t>
  </si>
  <si>
    <t>Borbély Csaba</t>
  </si>
  <si>
    <t>Stettner Eleonóra</t>
  </si>
  <si>
    <t>Berke Szilárd</t>
  </si>
  <si>
    <t>Molnár Gábor</t>
  </si>
  <si>
    <t>gy</t>
  </si>
  <si>
    <t>Vezetői számvitel</t>
  </si>
  <si>
    <t>Szakszeminárium 2.</t>
  </si>
  <si>
    <t>Horváthné Kovács Bernadett</t>
  </si>
  <si>
    <t>Nappali tagozat</t>
  </si>
  <si>
    <t>Összes kredit</t>
  </si>
  <si>
    <t>Kötelező tárgyak</t>
  </si>
  <si>
    <t>Összesen</t>
  </si>
  <si>
    <t>k</t>
  </si>
  <si>
    <t>Szakmai idegen nyelv 1.</t>
  </si>
  <si>
    <t>Szakmai idegen nyelv 2.</t>
  </si>
  <si>
    <t>Szakmai idegen nyelv 3</t>
  </si>
  <si>
    <t>Szaknyelvi szigorlat</t>
  </si>
  <si>
    <t>sz</t>
  </si>
  <si>
    <t>Közgazdaságtani, módszertani és üzleti alapozó ismeretek</t>
  </si>
  <si>
    <t>Társadalomtudományi alapismeretek</t>
  </si>
  <si>
    <t>Általános szakmai törzsanyag</t>
  </si>
  <si>
    <t>Szakdolgozat készítés és gyakorlati képzés</t>
  </si>
  <si>
    <t>Specializációhoz kötődő törzsanyag</t>
  </si>
  <si>
    <t>Olsovszkyné Némedi Andrea</t>
  </si>
  <si>
    <t>Koponicsné Györke Diána</t>
  </si>
  <si>
    <t>sz.</t>
  </si>
  <si>
    <t>k.</t>
  </si>
  <si>
    <t>Kopházi Erzsébet</t>
  </si>
  <si>
    <t>Gazdasági rendszerek társadalomtudományi alapjai</t>
  </si>
  <si>
    <t>Idegen Nyelvi Központ</t>
  </si>
  <si>
    <t>Módszertani alapozó almodul</t>
  </si>
  <si>
    <t>Közgazdaságtani alapozó almodul</t>
  </si>
  <si>
    <t>Üzleti alapozó almodul</t>
  </si>
  <si>
    <t>Társadalomtudományi ismeretek</t>
  </si>
  <si>
    <t>Kötelező féléves összesen</t>
  </si>
  <si>
    <t>Üzleti statisztika</t>
  </si>
  <si>
    <t>Nemzetközi gazdaságtan és EU ismeretek</t>
  </si>
  <si>
    <t>Vezetés-szervezés</t>
  </si>
  <si>
    <t>Megszerzett kredit</t>
  </si>
  <si>
    <t>80-90</t>
  </si>
  <si>
    <t>70-90</t>
  </si>
  <si>
    <t xml:space="preserve">10-20m </t>
  </si>
  <si>
    <t>10m</t>
  </si>
  <si>
    <t>Pénzügyi és számviteli szakmai ismeretek</t>
  </si>
  <si>
    <t>Pénzügyi szakmai ismeretek almodul</t>
  </si>
  <si>
    <t>Számvitel szakmai ismeretek almodul</t>
  </si>
  <si>
    <t>Pénzügyi számvitel</t>
  </si>
  <si>
    <t>Számvitel szigorlat</t>
  </si>
  <si>
    <t>Vállalati pénzügyek</t>
  </si>
  <si>
    <t>Pénzügy szigorlat</t>
  </si>
  <si>
    <t>Költségvetési pénzügyek</t>
  </si>
  <si>
    <t>Üzleti informatika</t>
  </si>
  <si>
    <t>Nagy Enikő</t>
  </si>
  <si>
    <t>Marketing</t>
  </si>
  <si>
    <t>Környezetgazdaságtan és fenntarthatóság</t>
  </si>
  <si>
    <t>Kőműves Zsolt</t>
  </si>
  <si>
    <t>Személyes menedzsment</t>
  </si>
  <si>
    <t>Emberi erőforrás menedzsment</t>
  </si>
  <si>
    <t>Szabó-Szentgróti Gábor</t>
  </si>
  <si>
    <t>Szakdolgozatkészítés és gyakorlati képzés</t>
  </si>
  <si>
    <t>Pénzügy és számvitel alapszak</t>
  </si>
  <si>
    <t>Pénzügyi számítások</t>
  </si>
  <si>
    <t>Befektetések</t>
  </si>
  <si>
    <t>Bankismeret</t>
  </si>
  <si>
    <t>Éves beszámoló és számvitel speciális kérdései</t>
  </si>
  <si>
    <t>Nemzetközi számvitel</t>
  </si>
  <si>
    <t>Ellenőrzés és könyvvizsgálat</t>
  </si>
  <si>
    <t>Gál Veronika Alexandra</t>
  </si>
  <si>
    <t>Koroseczné Pavlin Rita</t>
  </si>
  <si>
    <t>Varga József</t>
  </si>
  <si>
    <t>Wickert Irén</t>
  </si>
  <si>
    <t>Moizs Attila</t>
  </si>
  <si>
    <t>Gazdaságtörténet és gazdaságpolitika</t>
  </si>
  <si>
    <t>Kontrolling</t>
  </si>
  <si>
    <t>Üzleti kommunikáció</t>
  </si>
  <si>
    <t>Informatikai modul</t>
  </si>
  <si>
    <t>Vállalatértékelés modul</t>
  </si>
  <si>
    <t>Államháztartási modul</t>
  </si>
  <si>
    <t>Vállalatirányítási rendszerek</t>
  </si>
  <si>
    <t>Likviditáselemzés</t>
  </si>
  <si>
    <t xml:space="preserve">Speciális céghelyzetek pénzügyi folyamatai </t>
  </si>
  <si>
    <t>Vállalatértékelés</t>
  </si>
  <si>
    <t>Költségvetési szervek számvitele</t>
  </si>
  <si>
    <t>Államháztartási kontrollrendszer és kontrolling</t>
  </si>
  <si>
    <t>Költségvetési gazdálkodás</t>
  </si>
  <si>
    <t>Területi elemzések modul</t>
  </si>
  <si>
    <t>Térinformatika</t>
  </si>
  <si>
    <t xml:space="preserve">Számítógépes problémamegoldás az excel programcsomag bővítményeivel </t>
  </si>
  <si>
    <t>Gazdasági jog</t>
  </si>
  <si>
    <t>Kalkulus</t>
  </si>
  <si>
    <t>Alkalmazott matematika</t>
  </si>
  <si>
    <t>Mintatanterv</t>
  </si>
  <si>
    <t>Nagy Mónika Zita</t>
  </si>
  <si>
    <t>Társadalomtudományi</t>
  </si>
  <si>
    <t>Szávai Ferenc</t>
  </si>
  <si>
    <t>Sport Iroda és Létesítmény Központ</t>
  </si>
  <si>
    <t>Kiss Zoltán</t>
  </si>
  <si>
    <t>Üzleti gazdaságtan és üzleti tervezés</t>
  </si>
  <si>
    <t>Társadalomtudományi kutatási módszerek</t>
  </si>
  <si>
    <t>Barna Róbert</t>
  </si>
  <si>
    <t>Kötelező összesen (heti)</t>
  </si>
  <si>
    <t>Óra arányok (összefüggő szakmai gyakorlat nélkül)</t>
  </si>
  <si>
    <t>Óra arányok (összefüggő szakmai gyakorlattal)</t>
  </si>
  <si>
    <t>EA</t>
  </si>
  <si>
    <t>GY</t>
  </si>
  <si>
    <t>Ö</t>
  </si>
  <si>
    <t>Kreditarány</t>
  </si>
  <si>
    <t>ó/kr</t>
  </si>
  <si>
    <t>Kereső alkalmazások üzleti használata</t>
  </si>
  <si>
    <t>Tantárgyfelelős szervezeti egység</t>
  </si>
  <si>
    <t>Tantárgyfelelős</t>
  </si>
  <si>
    <t>Szabadon választható tárgyak (15 kredit teljesítése kötelező)</t>
  </si>
  <si>
    <t>Cégvezetés modul</t>
  </si>
  <si>
    <t>Munkaerő-piaci ismeretek</t>
  </si>
  <si>
    <t>7 szokás tréning</t>
  </si>
  <si>
    <t>Karriermenedzsment</t>
  </si>
  <si>
    <t>Matematikai készségfejlesztés modul</t>
  </si>
  <si>
    <t>Számítógépes matematikai módszertan 1.</t>
  </si>
  <si>
    <t>Számítógépes matematikai módszertan 2.</t>
  </si>
  <si>
    <t>Optimumszámítás</t>
  </si>
  <si>
    <t>Bánkuti Gyöngyi</t>
  </si>
  <si>
    <t>Szakkollégiumi tevékenység</t>
  </si>
  <si>
    <t>További Szabadon választható tárgyak</t>
  </si>
  <si>
    <t>Szakmai idegen nyelv 4.</t>
  </si>
  <si>
    <t>Szaknyelvi előkészítő</t>
  </si>
  <si>
    <t>Testnevelés 1.</t>
  </si>
  <si>
    <t>Testnevelés 2.</t>
  </si>
  <si>
    <t>3BAMT1TAN00017</t>
  </si>
  <si>
    <t>3BMKT1UZK00017</t>
  </si>
  <si>
    <t>3BMIT1ALK00017</t>
  </si>
  <si>
    <t>3BMAT1UIF00017</t>
  </si>
  <si>
    <t>3BRTS1UST00017</t>
  </si>
  <si>
    <t>3BPKT1MIK00017</t>
  </si>
  <si>
    <t>3BPKT1MAK00017</t>
  </si>
  <si>
    <t>3BNGK1NGE00017</t>
  </si>
  <si>
    <t>3BPKT1PUT00017</t>
  </si>
  <si>
    <t>3BSJT1SZA00017</t>
  </si>
  <si>
    <t>3BAMT1UGT00017</t>
  </si>
  <si>
    <t>3BMMT1MAR00017</t>
  </si>
  <si>
    <t>3BRTT1KEF00017</t>
  </si>
  <si>
    <t>3BAMT1VSZ00017</t>
  </si>
  <si>
    <t>3BAMT1SZM00017</t>
  </si>
  <si>
    <t>3BINI1SIN00017</t>
  </si>
  <si>
    <t>3BINI1SZS00017</t>
  </si>
  <si>
    <t>3BPKT1TP00017</t>
  </si>
  <si>
    <t>3BPKT1VPU00017</t>
  </si>
  <si>
    <t>3BPKT1ADI00017</t>
  </si>
  <si>
    <t>3BPKT1BEF00017</t>
  </si>
  <si>
    <t>3BPKT1BAI00017</t>
  </si>
  <si>
    <t>3BPKT1PUS00017</t>
  </si>
  <si>
    <t>3BSJT1PUS00017</t>
  </si>
  <si>
    <t>3BSJT1EBS00017</t>
  </si>
  <si>
    <t>3BSJT1VSZ00017</t>
  </si>
  <si>
    <t>3BSJT1NSZ00017</t>
  </si>
  <si>
    <t>3BSJT1EEK00017</t>
  </si>
  <si>
    <t>3BPKT1KON00017</t>
  </si>
  <si>
    <t>3BSJT1SZS00017</t>
  </si>
  <si>
    <t>3BSLK1TES00017</t>
  </si>
  <si>
    <t>3BSLK1TSN00017</t>
  </si>
  <si>
    <t>3BMKT1SZG00017</t>
  </si>
  <si>
    <t>3BMIT3VIR00017</t>
  </si>
  <si>
    <t>3BMIT3SPE00017</t>
  </si>
  <si>
    <t>3BPKT3LEL00017</t>
  </si>
  <si>
    <t>3BPKT3SCP00017</t>
  </si>
  <si>
    <t>3BPKT3VAE00017</t>
  </si>
  <si>
    <t>3BPKT3KOG00017</t>
  </si>
  <si>
    <t>3BPKT3AKK00017</t>
  </si>
  <si>
    <t>3BTTT3TKM00017</t>
  </si>
  <si>
    <t>3BMIT3TIN00017</t>
  </si>
  <si>
    <t>3BAMT3MPI00017</t>
  </si>
  <si>
    <t>3BAMT3HST00017</t>
  </si>
  <si>
    <t>3BAMT3KMT00017</t>
  </si>
  <si>
    <t>3BMIT3SMM00017</t>
  </si>
  <si>
    <t>3BMIT3SZM00017</t>
  </si>
  <si>
    <t>3BMIT3OPT00017</t>
  </si>
  <si>
    <t>3BINI3SZI00017</t>
  </si>
  <si>
    <t>3BINI3SZE00017</t>
  </si>
  <si>
    <t>3BAMT3SZT00017</t>
  </si>
  <si>
    <t>3BTTT1GRT00017</t>
  </si>
  <si>
    <t>3BNGK1GTG00017</t>
  </si>
  <si>
    <t>3BSZJ1GAJ00017</t>
  </si>
  <si>
    <t>Szakszeminárium 3.</t>
  </si>
  <si>
    <t>Learning and Research Methodology</t>
  </si>
  <si>
    <t>Business Communication</t>
  </si>
  <si>
    <t>Calculus</t>
  </si>
  <si>
    <t>Applied Mathematics</t>
  </si>
  <si>
    <t>Business Informatics</t>
  </si>
  <si>
    <t>Business Statistics</t>
  </si>
  <si>
    <t>Microeconomics</t>
  </si>
  <si>
    <t>Macroeconomics</t>
  </si>
  <si>
    <t xml:space="preserve">International Economics and EU </t>
  </si>
  <si>
    <t>Finance</t>
  </si>
  <si>
    <t>Basics of Accounting</t>
  </si>
  <si>
    <t>Business Economics and Business Planning</t>
  </si>
  <si>
    <t>Environmental Economics and Sustainability</t>
  </si>
  <si>
    <t>Management and Leadership</t>
  </si>
  <si>
    <t>Self-Management</t>
  </si>
  <si>
    <t>Human Resource Management</t>
  </si>
  <si>
    <t>Foreign Language and terminology 1.</t>
  </si>
  <si>
    <t>Foreign Language and terminology 2.</t>
  </si>
  <si>
    <t>Foreign Language and terminology 3.</t>
  </si>
  <si>
    <t>Final Exam Foreign Language and Terminology</t>
  </si>
  <si>
    <t>Introduction to Social Sciences of Economic Systems</t>
  </si>
  <si>
    <t>Economic History and Economic Policy</t>
  </si>
  <si>
    <t>Economic Law</t>
  </si>
  <si>
    <t>Financial Calculations</t>
  </si>
  <si>
    <t>Budget Finance</t>
  </si>
  <si>
    <t>Corporate Finance</t>
  </si>
  <si>
    <t>Taxation Studies</t>
  </si>
  <si>
    <t>Investments</t>
  </si>
  <si>
    <t>Bank Studies</t>
  </si>
  <si>
    <t>Final Exam in Finance</t>
  </si>
  <si>
    <t>Financial Accounting</t>
  </si>
  <si>
    <t>Special Issues of Accounting and Annual Reports</t>
  </si>
  <si>
    <t>Managerial Accounting</t>
  </si>
  <si>
    <t>International Accounting</t>
  </si>
  <si>
    <t>Control and Audit of Accounting Systems</t>
  </si>
  <si>
    <t>Controling</t>
  </si>
  <si>
    <t>Final Exam in Accounting</t>
  </si>
  <si>
    <t>Thesis Seminar 1</t>
  </si>
  <si>
    <t>Thesis Seminar 2</t>
  </si>
  <si>
    <t>Thesis Seminar 3</t>
  </si>
  <si>
    <t>Internship Program</t>
  </si>
  <si>
    <t>ERP Systems</t>
  </si>
  <si>
    <t>Web Search Applications for Business</t>
  </si>
  <si>
    <t xml:space="preserve">Computer-based Problem Solving with Excel </t>
  </si>
  <si>
    <t>Liquidity Analysis</t>
  </si>
  <si>
    <t>Finance processes of corporates with special status</t>
  </si>
  <si>
    <t>Evaulation of Corporates</t>
  </si>
  <si>
    <t>Budget Management</t>
  </si>
  <si>
    <t>Budget Controling</t>
  </si>
  <si>
    <t>Budget Accounting</t>
  </si>
  <si>
    <t>Social Research Methods and Statistics</t>
  </si>
  <si>
    <t>Geographical Information Systems</t>
  </si>
  <si>
    <t>Introduction to Labour Markets</t>
  </si>
  <si>
    <t>7 Habits Training</t>
  </si>
  <si>
    <t>Career Management</t>
  </si>
  <si>
    <t>Computer-based Mathematics 1</t>
  </si>
  <si>
    <t>Computer-based Mathematics 2</t>
  </si>
  <si>
    <t>Optimization Theory</t>
  </si>
  <si>
    <t>Foreign Language and terminology 4.</t>
  </si>
  <si>
    <t>Preparatory Course to Foreign Language and Terminology</t>
  </si>
  <si>
    <t>College for Advanced Studies</t>
  </si>
  <si>
    <t>3BMIT1KAL00017</t>
  </si>
  <si>
    <t>3BINI1INY00017</t>
  </si>
  <si>
    <t>3BINI1IDE00017</t>
  </si>
  <si>
    <t>3BPKT1PSZ00017</t>
  </si>
  <si>
    <t>Physical Education 1.</t>
  </si>
  <si>
    <t>Physical Education 2.</t>
  </si>
  <si>
    <t>3BPKT3KSS00017</t>
  </si>
  <si>
    <t>Tóth Gergely</t>
  </si>
  <si>
    <t>Regionális elemzési módszerek</t>
  </si>
  <si>
    <t>Regional analytical methods</t>
  </si>
  <si>
    <t>3BRTS3REM00018</t>
  </si>
  <si>
    <t>3BAMT1EEM00018</t>
  </si>
  <si>
    <t>Regionális- és Agrárgazdaságtani Intézet</t>
  </si>
  <si>
    <t>Marketing és Menedzsment Intézet</t>
  </si>
  <si>
    <t>Módszertani Intézet</t>
  </si>
  <si>
    <t>Pénzügy és Számvitel Intézet</t>
  </si>
  <si>
    <t>Dr. Parádi-Dolgos Anett</t>
  </si>
  <si>
    <t>Dr. Tóth Gergely</t>
  </si>
  <si>
    <t>szak</t>
  </si>
  <si>
    <t>modul</t>
  </si>
  <si>
    <t>kurzuskód</t>
  </si>
  <si>
    <t>kurzusnév</t>
  </si>
  <si>
    <t>féléve</t>
  </si>
  <si>
    <t>óraszáma (EA)</t>
  </si>
  <si>
    <t>óraszáma(sz)</t>
  </si>
  <si>
    <t>kreditértéke</t>
  </si>
  <si>
    <t>tf oktatója</t>
  </si>
  <si>
    <t>intézete</t>
  </si>
  <si>
    <t>3BNPSZ18</t>
  </si>
  <si>
    <t>Szaknyelvi modul</t>
  </si>
  <si>
    <t>Sorcímkék</t>
  </si>
  <si>
    <t>Végösszeg</t>
  </si>
  <si>
    <t>Összeg / kreditértéke</t>
  </si>
  <si>
    <t>Walter Virág</t>
  </si>
  <si>
    <t>Szabó-Szentgróti Eszter</t>
  </si>
  <si>
    <t>Vezetés és szervezés</t>
  </si>
  <si>
    <t>Sipiczki Zoltán</t>
  </si>
  <si>
    <t>Bareith Tibor</t>
  </si>
  <si>
    <t>Szarvas-Fekete Tibor</t>
  </si>
  <si>
    <t>Gál Veronika</t>
  </si>
  <si>
    <t>Nemzetközi kreditmobilitási modul*</t>
  </si>
  <si>
    <t>Külföldön teljesített kurzus 1.</t>
  </si>
  <si>
    <t>Moblity course 1</t>
  </si>
  <si>
    <t>Moblity course 2</t>
  </si>
  <si>
    <t>Moblity course 3</t>
  </si>
  <si>
    <t xml:space="preserve">*A fogadó intézmény teljesítendő kreditekre vonatkozó elvárásai és kínált kurzuslistája szerint  (előzetesen a szakfelelőssel egyeztetett és az oktatási dékánhelyettes jóváhagyásával) felvett kurzusok. Meglévő és új Erasmus+ partnerintézményekben lehet részt venni mobilitásban az intézményi pályázati kiírásokban meghirdetett módon, a harmadik félévtől. A külföldi intézményben teljestített kurzusok elfogadásának alapdokumentuma a hallgatóval kötött Mobilitási Tanulmányi Szerződés (Learning agreement, amely rögzíti a törzstárgyak ekvivalenciáját) és a fogadó intézmény által kiállított Tanulmányi eredmények dokumentum (Transcript of credits). A beszámítás szabadon választható kurzusként hazai kreditértéken történik. A külföldi intézmény idegen nyelvi kurzusai és interkulturális témájú kurzusai is felvehetők, de a szaktárgyi kreditek túlsúlyát biztosítani kell.(Két lezárt félévet követően van lehetőség pályázni.) </t>
  </si>
  <si>
    <t>Képzési program (KPR) kódja: 3BNPS19</t>
  </si>
  <si>
    <t>Érvényes: 2019. szeptembertől</t>
  </si>
  <si>
    <t>GTK</t>
  </si>
  <si>
    <t>3BMOD1SS100019</t>
  </si>
  <si>
    <t>3BMOD1SS200019</t>
  </si>
  <si>
    <t>3BGTK1SS100019</t>
  </si>
  <si>
    <t>Szakszeminárium 1. Forráskezelés és -feldolgozás ismeretek</t>
  </si>
  <si>
    <t>Szakszeminárium 2. Tudományos dolgozatok készítése</t>
  </si>
  <si>
    <t>Választott konzulens</t>
  </si>
  <si>
    <t>Adatbázisok üzleti használata</t>
  </si>
  <si>
    <t>3BMIT3AUH00019</t>
  </si>
  <si>
    <t>3BPSZ3NK100019</t>
  </si>
  <si>
    <t>3BPSZ3NK200019</t>
  </si>
  <si>
    <t>3BPSZ3NK300019</t>
  </si>
  <si>
    <t>Külföldön teljesített kurzus 2.</t>
  </si>
  <si>
    <t>Külföldön teljesített kurzus 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</si>
</sst>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30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i/>
      <sz val="11"/>
      <name val="Arial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b/>
      <sz val="10"/>
      <color theme="1" tint="4.9989318521683403E-2"/>
      <name val="Arial"/>
      <family val="2"/>
      <charset val="238"/>
    </font>
    <font>
      <sz val="10"/>
      <color theme="1" tint="4.9989318521683403E-2"/>
      <name val="Arial"/>
      <family val="2"/>
      <charset val="238"/>
    </font>
    <font>
      <b/>
      <sz val="8"/>
      <color theme="1" tint="4.9989318521683403E-2"/>
      <name val="Arial"/>
      <family val="2"/>
      <charset val="238"/>
    </font>
    <font>
      <b/>
      <sz val="12"/>
      <color theme="1" tint="4.9989318521683403E-2"/>
      <name val="Arial"/>
      <family val="2"/>
      <charset val="238"/>
    </font>
    <font>
      <sz val="10"/>
      <color theme="1" tint="4.9989318521683403E-2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  <charset val="238"/>
    </font>
    <font>
      <i/>
      <sz val="10"/>
      <name val="Arial"/>
      <family val="2"/>
      <charset val="238"/>
    </font>
    <font>
      <sz val="8"/>
      <color theme="1" tint="4.9989318521683403E-2"/>
      <name val="Arial"/>
      <family val="2"/>
      <charset val="238"/>
    </font>
    <font>
      <sz val="12"/>
      <color theme="1" tint="4.9989318521683403E-2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57"/>
      </left>
      <right/>
      <top style="thick">
        <color indexed="57"/>
      </top>
      <bottom style="thin">
        <color indexed="64"/>
      </bottom>
      <diagonal/>
    </border>
    <border>
      <left/>
      <right style="thick">
        <color indexed="57"/>
      </right>
      <top style="thick">
        <color indexed="57"/>
      </top>
      <bottom style="thin">
        <color indexed="64"/>
      </bottom>
      <diagonal/>
    </border>
    <border>
      <left style="thick">
        <color indexed="57"/>
      </left>
      <right style="thin">
        <color indexed="64"/>
      </right>
      <top style="thin">
        <color indexed="64"/>
      </top>
      <bottom style="thick">
        <color indexed="57"/>
      </bottom>
      <diagonal/>
    </border>
    <border>
      <left style="thin">
        <color indexed="64"/>
      </left>
      <right style="thick">
        <color indexed="57"/>
      </right>
      <top style="thin">
        <color indexed="64"/>
      </top>
      <bottom style="thick">
        <color indexed="57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6" fillId="0" borderId="0" applyFont="0" applyFill="0" applyBorder="0" applyAlignment="0" applyProtection="0"/>
    <xf numFmtId="0" fontId="24" fillId="0" borderId="0"/>
  </cellStyleXfs>
  <cellXfs count="503">
    <xf numFmtId="0" fontId="0" fillId="0" borderId="0" xfId="0"/>
    <xf numFmtId="0" fontId="1" fillId="0" borderId="0" xfId="0" applyFont="1"/>
    <xf numFmtId="0" fontId="6" fillId="0" borderId="0" xfId="0" applyFont="1" applyFill="1"/>
    <xf numFmtId="0" fontId="5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horizontal="center" vertical="center" shrinkToFit="1"/>
    </xf>
    <xf numFmtId="0" fontId="8" fillId="0" borderId="0" xfId="0" applyFont="1" applyFill="1"/>
    <xf numFmtId="0" fontId="9" fillId="0" borderId="0" xfId="0" applyFont="1" applyFill="1"/>
    <xf numFmtId="0" fontId="0" fillId="0" borderId="0" xfId="0" applyFill="1"/>
    <xf numFmtId="0" fontId="5" fillId="0" borderId="0" xfId="0" applyFont="1" applyAlignment="1">
      <alignment vertical="center"/>
    </xf>
    <xf numFmtId="0" fontId="1" fillId="0" borderId="10" xfId="0" applyFont="1" applyBorder="1"/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10" xfId="0" applyBorder="1"/>
    <xf numFmtId="0" fontId="6" fillId="0" borderId="10" xfId="0" applyFont="1" applyFill="1" applyBorder="1"/>
    <xf numFmtId="0" fontId="1" fillId="3" borderId="13" xfId="0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/>
    <xf numFmtId="0" fontId="7" fillId="0" borderId="10" xfId="0" applyFont="1" applyBorder="1"/>
    <xf numFmtId="0" fontId="7" fillId="0" borderId="0" xfId="0" applyFont="1"/>
    <xf numFmtId="0" fontId="6" fillId="0" borderId="18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left" vertical="center" shrinkToFit="1"/>
    </xf>
    <xf numFmtId="0" fontId="7" fillId="0" borderId="20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 shrinkToFit="1"/>
    </xf>
    <xf numFmtId="0" fontId="7" fillId="0" borderId="24" xfId="0" applyFont="1" applyFill="1" applyBorder="1" applyAlignment="1">
      <alignment horizontal="left" vertical="center" shrinkToFit="1"/>
    </xf>
    <xf numFmtId="0" fontId="7" fillId="0" borderId="8" xfId="0" applyFont="1" applyBorder="1" applyAlignment="1">
      <alignment vertical="center" shrinkToFit="1"/>
    </xf>
    <xf numFmtId="0" fontId="7" fillId="0" borderId="28" xfId="0" applyFont="1" applyFill="1" applyBorder="1" applyAlignment="1">
      <alignment horizontal="center" vertical="center"/>
    </xf>
    <xf numFmtId="0" fontId="7" fillId="0" borderId="0" xfId="0" applyFont="1" applyBorder="1"/>
    <xf numFmtId="0" fontId="7" fillId="0" borderId="1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10" xfId="0" applyFont="1" applyFill="1" applyBorder="1" applyAlignment="1">
      <alignment horizontal="center"/>
    </xf>
    <xf numFmtId="0" fontId="7" fillId="0" borderId="27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10" xfId="0" applyFont="1" applyFill="1" applyBorder="1"/>
    <xf numFmtId="0" fontId="7" fillId="0" borderId="0" xfId="0" applyFont="1" applyFill="1"/>
    <xf numFmtId="0" fontId="12" fillId="0" borderId="0" xfId="0" applyFont="1" applyFill="1" applyBorder="1"/>
    <xf numFmtId="0" fontId="12" fillId="0" borderId="0" xfId="0" applyFont="1" applyFill="1"/>
    <xf numFmtId="0" fontId="11" fillId="4" borderId="0" xfId="0" applyFont="1" applyFill="1"/>
    <xf numFmtId="0" fontId="11" fillId="4" borderId="10" xfId="0" applyFont="1" applyFill="1" applyBorder="1"/>
    <xf numFmtId="0" fontId="7" fillId="0" borderId="28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/>
    </xf>
    <xf numFmtId="0" fontId="0" fillId="0" borderId="0" xfId="0" applyBorder="1"/>
    <xf numFmtId="0" fontId="1" fillId="6" borderId="13" xfId="0" applyFont="1" applyFill="1" applyBorder="1" applyAlignment="1">
      <alignment horizontal="left" vertical="center" shrinkToFit="1"/>
    </xf>
    <xf numFmtId="0" fontId="1" fillId="6" borderId="15" xfId="0" applyFont="1" applyFill="1" applyBorder="1" applyAlignment="1">
      <alignment horizontal="center" vertical="center"/>
    </xf>
    <xf numFmtId="0" fontId="1" fillId="6" borderId="47" xfId="0" applyFont="1" applyFill="1" applyBorder="1" applyAlignment="1">
      <alignment horizontal="center" vertical="center"/>
    </xf>
    <xf numFmtId="0" fontId="13" fillId="0" borderId="0" xfId="0" applyFont="1" applyFill="1" applyBorder="1"/>
    <xf numFmtId="0" fontId="11" fillId="0" borderId="0" xfId="0" applyFont="1" applyFill="1" applyBorder="1"/>
    <xf numFmtId="0" fontId="11" fillId="0" borderId="0" xfId="0" applyFont="1" applyFill="1"/>
    <xf numFmtId="0" fontId="14" fillId="0" borderId="0" xfId="0" applyFont="1" applyFill="1" applyBorder="1"/>
    <xf numFmtId="0" fontId="14" fillId="0" borderId="0" xfId="0" applyFont="1" applyFill="1"/>
    <xf numFmtId="0" fontId="7" fillId="0" borderId="7" xfId="0" applyFont="1" applyBorder="1"/>
    <xf numFmtId="0" fontId="7" fillId="0" borderId="26" xfId="0" applyFont="1" applyFill="1" applyBorder="1" applyAlignment="1">
      <alignment horizontal="center" vertical="center"/>
    </xf>
    <xf numFmtId="0" fontId="7" fillId="0" borderId="33" xfId="0" applyFont="1" applyBorder="1" applyAlignment="1">
      <alignment vertical="center" shrinkToFit="1"/>
    </xf>
    <xf numFmtId="0" fontId="7" fillId="0" borderId="9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4" borderId="40" xfId="0" applyFont="1" applyFill="1" applyBorder="1"/>
    <xf numFmtId="0" fontId="7" fillId="4" borderId="0" xfId="0" applyFont="1" applyFill="1"/>
    <xf numFmtId="0" fontId="7" fillId="4" borderId="4" xfId="0" applyFont="1" applyFill="1" applyBorder="1"/>
    <xf numFmtId="0" fontId="7" fillId="4" borderId="5" xfId="0" applyFont="1" applyFill="1" applyBorder="1"/>
    <xf numFmtId="0" fontId="7" fillId="4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45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left" vertical="center" shrinkToFit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7" fillId="0" borderId="23" xfId="0" applyFont="1" applyFill="1" applyBorder="1" applyAlignment="1">
      <alignment vertical="center" shrinkToFit="1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/>
    </xf>
    <xf numFmtId="49" fontId="7" fillId="0" borderId="23" xfId="0" applyNumberFormat="1" applyFont="1" applyFill="1" applyBorder="1" applyAlignment="1">
      <alignment horizontal="center" vertical="center" shrinkToFit="1"/>
    </xf>
    <xf numFmtId="0" fontId="7" fillId="0" borderId="53" xfId="0" applyFont="1" applyFill="1" applyBorder="1" applyAlignment="1">
      <alignment horizontal="center" vertical="center"/>
    </xf>
    <xf numFmtId="0" fontId="6" fillId="0" borderId="48" xfId="0" applyFont="1" applyFill="1" applyBorder="1"/>
    <xf numFmtId="0" fontId="7" fillId="0" borderId="60" xfId="0" applyFont="1" applyBorder="1" applyAlignment="1">
      <alignment vertical="center" shrinkToFit="1"/>
    </xf>
    <xf numFmtId="0" fontId="1" fillId="8" borderId="13" xfId="0" applyFont="1" applyFill="1" applyBorder="1" applyAlignment="1">
      <alignment horizontal="left" vertical="center" shrinkToFit="1"/>
    </xf>
    <xf numFmtId="0" fontId="1" fillId="8" borderId="38" xfId="0" applyFont="1" applyFill="1" applyBorder="1" applyAlignment="1">
      <alignment horizontal="center" vertical="center" shrinkToFit="1"/>
    </xf>
    <xf numFmtId="0" fontId="1" fillId="8" borderId="15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" fillId="8" borderId="16" xfId="0" applyFont="1" applyFill="1" applyBorder="1" applyAlignment="1">
      <alignment horizontal="left" vertical="center" shrinkToFit="1"/>
    </xf>
    <xf numFmtId="0" fontId="1" fillId="8" borderId="38" xfId="0" applyFont="1" applyFill="1" applyBorder="1" applyAlignment="1">
      <alignment vertical="center" shrinkToFit="1"/>
    </xf>
    <xf numFmtId="164" fontId="8" fillId="0" borderId="0" xfId="0" applyNumberFormat="1" applyFont="1" applyAlignment="1">
      <alignment vertical="center"/>
    </xf>
    <xf numFmtId="0" fontId="7" fillId="0" borderId="3" xfId="0" applyFont="1" applyFill="1" applyBorder="1" applyAlignment="1">
      <alignment horizontal="center"/>
    </xf>
    <xf numFmtId="16" fontId="5" fillId="0" borderId="0" xfId="0" applyNumberFormat="1" applyFont="1" applyAlignment="1">
      <alignment horizontal="center" vertical="center"/>
    </xf>
    <xf numFmtId="0" fontId="15" fillId="8" borderId="38" xfId="0" applyFont="1" applyFill="1" applyBorder="1" applyAlignment="1">
      <alignment horizontal="center" vertical="center"/>
    </xf>
    <xf numFmtId="0" fontId="7" fillId="9" borderId="21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 shrinkToFit="1"/>
    </xf>
    <xf numFmtId="0" fontId="1" fillId="8" borderId="16" xfId="0" applyFont="1" applyFill="1" applyBorder="1" applyAlignment="1">
      <alignment vertical="center" shrinkToFit="1"/>
    </xf>
    <xf numFmtId="0" fontId="1" fillId="6" borderId="1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 shrinkToFit="1"/>
    </xf>
    <xf numFmtId="0" fontId="1" fillId="8" borderId="13" xfId="0" applyFont="1" applyFill="1" applyBorder="1" applyAlignment="1">
      <alignment horizontal="center" vertical="center" shrinkToFit="1"/>
    </xf>
    <xf numFmtId="0" fontId="1" fillId="8" borderId="16" xfId="0" applyFont="1" applyFill="1" applyBorder="1" applyAlignment="1">
      <alignment horizontal="center" vertical="center" shrinkToFit="1"/>
    </xf>
    <xf numFmtId="0" fontId="1" fillId="8" borderId="1" xfId="0" applyFont="1" applyFill="1" applyBorder="1" applyAlignment="1">
      <alignment horizontal="center" vertical="center" shrinkToFit="1"/>
    </xf>
    <xf numFmtId="2" fontId="8" fillId="0" borderId="0" xfId="0" applyNumberFormat="1" applyFont="1" applyAlignment="1">
      <alignment vertical="center"/>
    </xf>
    <xf numFmtId="0" fontId="7" fillId="0" borderId="9" xfId="0" applyFont="1" applyBorder="1" applyAlignment="1">
      <alignment vertical="center" shrinkToFit="1"/>
    </xf>
    <xf numFmtId="0" fontId="7" fillId="0" borderId="61" xfId="0" applyFont="1" applyBorder="1" applyAlignment="1">
      <alignment vertical="center" shrinkToFit="1"/>
    </xf>
    <xf numFmtId="0" fontId="7" fillId="0" borderId="44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 shrinkToFit="1"/>
    </xf>
    <xf numFmtId="0" fontId="1" fillId="6" borderId="59" xfId="0" applyFont="1" applyFill="1" applyBorder="1" applyAlignment="1">
      <alignment horizontal="center" vertical="center"/>
    </xf>
    <xf numFmtId="0" fontId="1" fillId="6" borderId="52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left" vertical="center" shrinkToFit="1"/>
    </xf>
    <xf numFmtId="0" fontId="7" fillId="0" borderId="48" xfId="0" applyFont="1" applyFill="1" applyBorder="1" applyAlignment="1">
      <alignment vertical="center"/>
    </xf>
    <xf numFmtId="0" fontId="7" fillId="0" borderId="19" xfId="0" applyFont="1" applyFill="1" applyBorder="1" applyAlignment="1">
      <alignment horizontal="center"/>
    </xf>
    <xf numFmtId="0" fontId="7" fillId="0" borderId="23" xfId="0" applyFont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7" fillId="0" borderId="4" xfId="0" applyFont="1" applyFill="1" applyBorder="1"/>
    <xf numFmtId="0" fontId="7" fillId="0" borderId="5" xfId="0" applyFont="1" applyFill="1" applyBorder="1"/>
    <xf numFmtId="0" fontId="7" fillId="0" borderId="45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4" borderId="2" xfId="0" applyFont="1" applyFill="1" applyBorder="1"/>
    <xf numFmtId="0" fontId="7" fillId="4" borderId="2" xfId="0" applyFont="1" applyFill="1" applyBorder="1" applyAlignment="1">
      <alignment horizontal="center"/>
    </xf>
    <xf numFmtId="0" fontId="7" fillId="0" borderId="2" xfId="0" applyFont="1" applyFill="1" applyBorder="1"/>
    <xf numFmtId="0" fontId="7" fillId="4" borderId="19" xfId="0" applyFont="1" applyFill="1" applyBorder="1"/>
    <xf numFmtId="0" fontId="7" fillId="4" borderId="3" xfId="0" applyFont="1" applyFill="1" applyBorder="1"/>
    <xf numFmtId="0" fontId="7" fillId="4" borderId="19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0" borderId="19" xfId="0" applyFont="1" applyFill="1" applyBorder="1"/>
    <xf numFmtId="0" fontId="7" fillId="4" borderId="7" xfId="0" applyFont="1" applyFill="1" applyBorder="1"/>
    <xf numFmtId="0" fontId="18" fillId="0" borderId="4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8" fillId="0" borderId="23" xfId="0" applyFont="1" applyFill="1" applyBorder="1" applyAlignment="1">
      <alignment horizontal="left" vertical="center" shrinkToFit="1"/>
    </xf>
    <xf numFmtId="0" fontId="18" fillId="0" borderId="41" xfId="0" applyFont="1" applyFill="1" applyBorder="1" applyAlignment="1">
      <alignment vertical="center" shrinkToFit="1"/>
    </xf>
    <xf numFmtId="49" fontId="18" fillId="0" borderId="23" xfId="0" applyNumberFormat="1" applyFont="1" applyFill="1" applyBorder="1" applyAlignment="1">
      <alignment horizontal="center" vertical="center" shrinkToFit="1"/>
    </xf>
    <xf numFmtId="0" fontId="18" fillId="0" borderId="35" xfId="0" applyFont="1" applyFill="1" applyBorder="1" applyAlignment="1">
      <alignment horizontal="center" vertical="center"/>
    </xf>
    <xf numFmtId="0" fontId="18" fillId="0" borderId="36" xfId="0" applyFont="1" applyFill="1" applyBorder="1" applyAlignment="1">
      <alignment horizontal="center" vertical="center"/>
    </xf>
    <xf numFmtId="0" fontId="18" fillId="0" borderId="37" xfId="0" applyFont="1" applyFill="1" applyBorder="1" applyAlignment="1">
      <alignment horizontal="center" vertical="center"/>
    </xf>
    <xf numFmtId="0" fontId="18" fillId="9" borderId="35" xfId="0" applyFont="1" applyFill="1" applyBorder="1" applyAlignment="1">
      <alignment horizontal="center" vertical="center"/>
    </xf>
    <xf numFmtId="0" fontId="18" fillId="9" borderId="36" xfId="0" applyFont="1" applyFill="1" applyBorder="1" applyAlignment="1">
      <alignment horizontal="center" vertical="center"/>
    </xf>
    <xf numFmtId="0" fontId="18" fillId="9" borderId="37" xfId="0" applyFont="1" applyFill="1" applyBorder="1" applyAlignment="1">
      <alignment horizontal="center" vertical="center"/>
    </xf>
    <xf numFmtId="0" fontId="21" fillId="0" borderId="35" xfId="0" applyFont="1" applyFill="1" applyBorder="1" applyAlignment="1">
      <alignment horizontal="center"/>
    </xf>
    <xf numFmtId="0" fontId="18" fillId="0" borderId="20" xfId="0" applyFont="1" applyFill="1" applyBorder="1" applyAlignment="1">
      <alignment horizontal="center" vertical="center"/>
    </xf>
    <xf numFmtId="0" fontId="18" fillId="0" borderId="25" xfId="0" applyFont="1" applyFill="1" applyBorder="1" applyAlignment="1">
      <alignment horizontal="center" vertical="center"/>
    </xf>
    <xf numFmtId="0" fontId="18" fillId="0" borderId="60" xfId="0" applyFont="1" applyFill="1" applyBorder="1" applyAlignment="1">
      <alignment horizontal="left" vertical="center" shrinkToFit="1"/>
    </xf>
    <xf numFmtId="0" fontId="18" fillId="0" borderId="60" xfId="0" applyFont="1" applyFill="1" applyBorder="1" applyAlignment="1">
      <alignment vertical="center" shrinkToFit="1"/>
    </xf>
    <xf numFmtId="0" fontId="18" fillId="0" borderId="8" xfId="0" applyFont="1" applyFill="1" applyBorder="1" applyAlignment="1">
      <alignment horizontal="left" vertical="center" shrinkToFit="1"/>
    </xf>
    <xf numFmtId="0" fontId="18" fillId="0" borderId="23" xfId="0" applyFont="1" applyBorder="1" applyAlignment="1">
      <alignment vertical="center" shrinkToFit="1"/>
    </xf>
    <xf numFmtId="0" fontId="18" fillId="0" borderId="55" xfId="0" applyFont="1" applyFill="1" applyBorder="1" applyAlignment="1">
      <alignment horizontal="center" vertical="center"/>
    </xf>
    <xf numFmtId="0" fontId="18" fillId="0" borderId="52" xfId="0" applyFont="1" applyFill="1" applyBorder="1" applyAlignment="1">
      <alignment horizontal="center" vertical="center"/>
    </xf>
    <xf numFmtId="0" fontId="18" fillId="0" borderId="59" xfId="0" applyFont="1" applyFill="1" applyBorder="1" applyAlignment="1">
      <alignment horizontal="center" vertical="center"/>
    </xf>
    <xf numFmtId="0" fontId="18" fillId="0" borderId="62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left" vertical="center" shrinkToFit="1"/>
    </xf>
    <xf numFmtId="0" fontId="18" fillId="0" borderId="21" xfId="0" applyFont="1" applyFill="1" applyBorder="1" applyAlignment="1">
      <alignment horizontal="center" vertical="center"/>
    </xf>
    <xf numFmtId="0" fontId="18" fillId="0" borderId="48" xfId="0" applyFont="1" applyFill="1" applyBorder="1" applyAlignment="1">
      <alignment horizontal="left" vertical="center" shrinkToFit="1"/>
    </xf>
    <xf numFmtId="0" fontId="18" fillId="0" borderId="48" xfId="0" applyFont="1" applyBorder="1"/>
    <xf numFmtId="0" fontId="18" fillId="0" borderId="57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58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58" xfId="0" applyFont="1" applyFill="1" applyBorder="1" applyAlignment="1">
      <alignment horizontal="center"/>
    </xf>
    <xf numFmtId="0" fontId="18" fillId="0" borderId="23" xfId="0" applyFont="1" applyBorder="1"/>
    <xf numFmtId="0" fontId="18" fillId="0" borderId="51" xfId="0" applyFont="1" applyBorder="1" applyAlignment="1">
      <alignment horizontal="center"/>
    </xf>
    <xf numFmtId="0" fontId="18" fillId="0" borderId="36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35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21" fillId="0" borderId="56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left" vertical="center" shrinkToFit="1"/>
    </xf>
    <xf numFmtId="0" fontId="18" fillId="0" borderId="7" xfId="0" applyFont="1" applyBorder="1"/>
    <xf numFmtId="0" fontId="18" fillId="0" borderId="28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2" xfId="0" applyFont="1" applyFill="1" applyBorder="1" applyAlignment="1">
      <alignment horizontal="center" vertical="center"/>
    </xf>
    <xf numFmtId="0" fontId="18" fillId="0" borderId="29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21" fillId="0" borderId="18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Border="1" applyAlignment="1">
      <alignment vertical="center" shrinkToFit="1"/>
    </xf>
    <xf numFmtId="49" fontId="18" fillId="0" borderId="9" xfId="0" applyNumberFormat="1" applyFont="1" applyFill="1" applyBorder="1" applyAlignment="1">
      <alignment horizontal="center" vertical="center" shrinkToFit="1"/>
    </xf>
    <xf numFmtId="0" fontId="18" fillId="0" borderId="19" xfId="0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0" fontId="18" fillId="0" borderId="11" xfId="0" applyFont="1" applyBorder="1"/>
    <xf numFmtId="0" fontId="18" fillId="0" borderId="24" xfId="0" applyFont="1" applyBorder="1"/>
    <xf numFmtId="0" fontId="18" fillId="0" borderId="20" xfId="0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18" fillId="0" borderId="21" xfId="0" applyFont="1" applyFill="1" applyBorder="1" applyAlignment="1">
      <alignment horizontal="center"/>
    </xf>
    <xf numFmtId="0" fontId="21" fillId="0" borderId="20" xfId="0" applyFont="1" applyFill="1" applyBorder="1" applyAlignment="1">
      <alignment horizontal="center"/>
    </xf>
    <xf numFmtId="0" fontId="18" fillId="0" borderId="27" xfId="0" applyFont="1" applyFill="1" applyBorder="1" applyAlignment="1">
      <alignment horizontal="center" vertical="center"/>
    </xf>
    <xf numFmtId="0" fontId="18" fillId="0" borderId="9" xfId="0" applyFont="1" applyBorder="1"/>
    <xf numFmtId="0" fontId="18" fillId="9" borderId="3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/>
    </xf>
    <xf numFmtId="0" fontId="21" fillId="0" borderId="19" xfId="0" applyFont="1" applyFill="1" applyBorder="1" applyAlignment="1">
      <alignment horizontal="center"/>
    </xf>
    <xf numFmtId="0" fontId="18" fillId="0" borderId="40" xfId="0" applyFont="1" applyFill="1" applyBorder="1" applyAlignment="1">
      <alignment horizontal="left" vertical="center" shrinkToFit="1"/>
    </xf>
    <xf numFmtId="0" fontId="18" fillId="0" borderId="54" xfId="0" applyFont="1" applyFill="1" applyBorder="1" applyAlignment="1">
      <alignment vertical="center"/>
    </xf>
    <xf numFmtId="0" fontId="21" fillId="0" borderId="51" xfId="0" applyFont="1" applyFill="1" applyBorder="1" applyAlignment="1">
      <alignment horizontal="center"/>
    </xf>
    <xf numFmtId="0" fontId="21" fillId="0" borderId="36" xfId="0" applyFont="1" applyFill="1" applyBorder="1" applyAlignment="1">
      <alignment horizontal="center"/>
    </xf>
    <xf numFmtId="0" fontId="21" fillId="0" borderId="37" xfId="0" applyFont="1" applyFill="1" applyBorder="1" applyAlignment="1">
      <alignment horizontal="center"/>
    </xf>
    <xf numFmtId="0" fontId="18" fillId="0" borderId="51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vertical="center" shrinkToFit="1"/>
    </xf>
    <xf numFmtId="0" fontId="21" fillId="0" borderId="28" xfId="0" applyFont="1" applyFill="1" applyBorder="1" applyAlignment="1">
      <alignment horizontal="center"/>
    </xf>
    <xf numFmtId="0" fontId="21" fillId="0" borderId="2" xfId="0" applyFont="1" applyFill="1" applyBorder="1" applyAlignment="1">
      <alignment horizontal="center"/>
    </xf>
    <xf numFmtId="0" fontId="21" fillId="0" borderId="3" xfId="0" applyFont="1" applyFill="1" applyBorder="1" applyAlignment="1">
      <alignment horizontal="center"/>
    </xf>
    <xf numFmtId="0" fontId="18" fillId="0" borderId="26" xfId="0" applyFont="1" applyFill="1" applyBorder="1" applyAlignment="1">
      <alignment horizontal="center" vertical="center"/>
    </xf>
    <xf numFmtId="0" fontId="21" fillId="0" borderId="57" xfId="0" applyFont="1" applyFill="1" applyBorder="1" applyAlignment="1">
      <alignment horizontal="center"/>
    </xf>
    <xf numFmtId="0" fontId="21" fillId="0" borderId="5" xfId="0" applyFont="1" applyFill="1" applyBorder="1" applyAlignment="1">
      <alignment horizontal="center"/>
    </xf>
    <xf numFmtId="0" fontId="21" fillId="0" borderId="6" xfId="0" applyFont="1" applyFill="1" applyBorder="1" applyAlignment="1">
      <alignment horizontal="center"/>
    </xf>
    <xf numFmtId="0" fontId="18" fillId="0" borderId="53" xfId="0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left" vertical="center" shrinkToFit="1"/>
    </xf>
    <xf numFmtId="0" fontId="17" fillId="6" borderId="13" xfId="0" applyFont="1" applyFill="1" applyBorder="1" applyAlignment="1">
      <alignment vertical="center" shrinkToFit="1"/>
    </xf>
    <xf numFmtId="0" fontId="17" fillId="6" borderId="38" xfId="0" applyFont="1" applyFill="1" applyBorder="1" applyAlignment="1">
      <alignment horizontal="center" vertical="center" shrinkToFit="1"/>
    </xf>
    <xf numFmtId="0" fontId="17" fillId="6" borderId="47" xfId="0" applyFont="1" applyFill="1" applyBorder="1" applyAlignment="1">
      <alignment horizontal="center" vertical="center"/>
    </xf>
    <xf numFmtId="0" fontId="17" fillId="6" borderId="15" xfId="0" applyFont="1" applyFill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/>
    </xf>
    <xf numFmtId="0" fontId="18" fillId="0" borderId="8" xfId="0" applyFont="1" applyBorder="1" applyAlignment="1">
      <alignment vertical="center" shrinkToFit="1"/>
    </xf>
    <xf numFmtId="0" fontId="21" fillId="0" borderId="7" xfId="0" applyFont="1" applyFill="1" applyBorder="1"/>
    <xf numFmtId="0" fontId="7" fillId="0" borderId="39" xfId="0" applyFont="1" applyBorder="1"/>
    <xf numFmtId="0" fontId="7" fillId="0" borderId="24" xfId="0" applyFont="1" applyBorder="1" applyAlignment="1">
      <alignment vertical="center"/>
    </xf>
    <xf numFmtId="0" fontId="7" fillId="0" borderId="24" xfId="0" applyFont="1" applyFill="1" applyBorder="1" applyAlignment="1">
      <alignment vertical="center" shrinkToFit="1"/>
    </xf>
    <xf numFmtId="0" fontId="6" fillId="0" borderId="2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9" fontId="5" fillId="0" borderId="21" xfId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9" fontId="5" fillId="0" borderId="6" xfId="1" applyFont="1" applyBorder="1" applyAlignment="1">
      <alignment horizontal="center" vertical="center"/>
    </xf>
    <xf numFmtId="165" fontId="6" fillId="0" borderId="71" xfId="0" applyNumberFormat="1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7" fillId="0" borderId="48" xfId="0" applyFont="1" applyBorder="1" applyAlignment="1">
      <alignment vertical="center" wrapText="1"/>
    </xf>
    <xf numFmtId="0" fontId="7" fillId="0" borderId="23" xfId="0" applyFont="1" applyFill="1" applyBorder="1" applyAlignment="1">
      <alignment vertical="center"/>
    </xf>
    <xf numFmtId="0" fontId="22" fillId="0" borderId="28" xfId="0" applyFont="1" applyFill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7" fillId="0" borderId="65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left" vertical="center" shrinkToFit="1"/>
    </xf>
    <xf numFmtId="0" fontId="22" fillId="0" borderId="51" xfId="0" applyFont="1" applyFill="1" applyBorder="1" applyAlignment="1">
      <alignment horizontal="center" vertical="center"/>
    </xf>
    <xf numFmtId="0" fontId="22" fillId="0" borderId="35" xfId="0" applyFont="1" applyFill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/>
    </xf>
    <xf numFmtId="0" fontId="22" fillId="0" borderId="57" xfId="0" applyFont="1" applyFill="1" applyBorder="1" applyAlignment="1">
      <alignment horizontal="center" vertical="center"/>
    </xf>
    <xf numFmtId="0" fontId="7" fillId="0" borderId="58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18" fillId="0" borderId="57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7" fillId="0" borderId="52" xfId="0" applyFont="1" applyFill="1" applyBorder="1" applyAlignment="1">
      <alignment horizontal="center" vertical="center"/>
    </xf>
    <xf numFmtId="0" fontId="7" fillId="0" borderId="62" xfId="0" applyFont="1" applyFill="1" applyBorder="1" applyAlignment="1">
      <alignment horizontal="center" vertical="center"/>
    </xf>
    <xf numFmtId="0" fontId="22" fillId="0" borderId="73" xfId="0" applyFont="1" applyFill="1" applyBorder="1" applyAlignment="1">
      <alignment horizontal="center" vertical="center"/>
    </xf>
    <xf numFmtId="0" fontId="7" fillId="0" borderId="64" xfId="0" applyFont="1" applyFill="1" applyBorder="1" applyAlignment="1">
      <alignment horizontal="center" vertical="center"/>
    </xf>
    <xf numFmtId="0" fontId="7" fillId="0" borderId="74" xfId="0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horizontal="center" vertical="center"/>
    </xf>
    <xf numFmtId="0" fontId="7" fillId="0" borderId="65" xfId="0" applyFont="1" applyFill="1" applyBorder="1" applyAlignment="1">
      <alignment horizontal="center" vertical="center"/>
    </xf>
    <xf numFmtId="0" fontId="18" fillId="0" borderId="73" xfId="0" applyFont="1" applyBorder="1" applyAlignment="1">
      <alignment horizontal="center" vertical="center"/>
    </xf>
    <xf numFmtId="0" fontId="18" fillId="0" borderId="64" xfId="0" applyFont="1" applyBorder="1" applyAlignment="1">
      <alignment horizontal="center" vertical="center"/>
    </xf>
    <xf numFmtId="0" fontId="18" fillId="0" borderId="74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65" xfId="0" applyFont="1" applyBorder="1" applyAlignment="1">
      <alignment horizontal="center" vertical="center"/>
    </xf>
    <xf numFmtId="0" fontId="7" fillId="0" borderId="73" xfId="0" applyFont="1" applyFill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7" fillId="6" borderId="38" xfId="0" applyFont="1" applyFill="1" applyBorder="1" applyAlignment="1">
      <alignment vertical="center" shrinkToFit="1"/>
    </xf>
    <xf numFmtId="0" fontId="18" fillId="9" borderId="19" xfId="0" applyFont="1" applyFill="1" applyBorder="1" applyAlignment="1">
      <alignment horizontal="center" vertical="center"/>
    </xf>
    <xf numFmtId="0" fontId="18" fillId="9" borderId="2" xfId="0" applyFont="1" applyFill="1" applyBorder="1" applyAlignment="1">
      <alignment horizontal="center" vertical="center"/>
    </xf>
    <xf numFmtId="0" fontId="18" fillId="9" borderId="3" xfId="0" applyFont="1" applyFill="1" applyBorder="1" applyAlignment="1">
      <alignment horizontal="center" vertical="center"/>
    </xf>
    <xf numFmtId="0" fontId="18" fillId="9" borderId="4" xfId="0" applyFont="1" applyFill="1" applyBorder="1" applyAlignment="1">
      <alignment horizontal="center" vertical="center"/>
    </xf>
    <xf numFmtId="0" fontId="18" fillId="9" borderId="5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1" fillId="3" borderId="39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left" vertical="center"/>
    </xf>
    <xf numFmtId="0" fontId="7" fillId="0" borderId="48" xfId="0" applyFont="1" applyBorder="1" applyAlignment="1">
      <alignment horizontal="left" vertical="center"/>
    </xf>
    <xf numFmtId="0" fontId="7" fillId="0" borderId="60" xfId="0" applyFont="1" applyBorder="1" applyAlignment="1">
      <alignment horizontal="left" vertical="center"/>
    </xf>
    <xf numFmtId="1" fontId="1" fillId="2" borderId="40" xfId="0" applyNumberFormat="1" applyFont="1" applyFill="1" applyBorder="1" applyAlignment="1">
      <alignment horizontal="center" vertical="center" shrinkToFit="1"/>
    </xf>
    <xf numFmtId="0" fontId="7" fillId="0" borderId="41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1" fontId="7" fillId="0" borderId="23" xfId="0" applyNumberFormat="1" applyFont="1" applyBorder="1" applyAlignment="1">
      <alignment horizontal="center" vertical="center" shrinkToFit="1"/>
    </xf>
    <xf numFmtId="1" fontId="7" fillId="0" borderId="24" xfId="0" applyNumberFormat="1" applyFont="1" applyBorder="1" applyAlignment="1">
      <alignment horizontal="center" vertical="center" shrinkToFit="1"/>
    </xf>
    <xf numFmtId="1" fontId="7" fillId="0" borderId="7" xfId="0" applyNumberFormat="1" applyFont="1" applyBorder="1" applyAlignment="1">
      <alignment horizontal="center" vertical="center" shrinkToFit="1"/>
    </xf>
    <xf numFmtId="1" fontId="7" fillId="0" borderId="48" xfId="0" applyNumberFormat="1" applyFont="1" applyBorder="1" applyAlignment="1">
      <alignment horizontal="center" vertical="center" shrinkToFit="1"/>
    </xf>
    <xf numFmtId="0" fontId="18" fillId="0" borderId="41" xfId="0" applyFont="1" applyFill="1" applyBorder="1" applyAlignment="1">
      <alignment horizontal="left" vertical="center" shrinkToFit="1"/>
    </xf>
    <xf numFmtId="0" fontId="18" fillId="0" borderId="8" xfId="0" applyFont="1" applyFill="1" applyBorder="1" applyAlignment="1">
      <alignment horizontal="left" vertical="center"/>
    </xf>
    <xf numFmtId="0" fontId="18" fillId="0" borderId="66" xfId="0" applyFont="1" applyFill="1" applyBorder="1" applyAlignment="1">
      <alignment horizontal="left" vertical="center" shrinkToFit="1"/>
    </xf>
    <xf numFmtId="0" fontId="18" fillId="0" borderId="8" xfId="0" applyFont="1" applyFill="1" applyBorder="1" applyAlignment="1">
      <alignment vertical="center" shrinkToFit="1"/>
    </xf>
    <xf numFmtId="49" fontId="18" fillId="0" borderId="43" xfId="0" applyNumberFormat="1" applyFont="1" applyFill="1" applyBorder="1" applyAlignment="1">
      <alignment horizontal="center" vertical="center" shrinkToFit="1"/>
    </xf>
    <xf numFmtId="0" fontId="18" fillId="0" borderId="57" xfId="0" applyFont="1" applyFill="1" applyBorder="1" applyAlignment="1">
      <alignment horizontal="center" vertical="center"/>
    </xf>
    <xf numFmtId="49" fontId="18" fillId="0" borderId="7" xfId="0" applyNumberFormat="1" applyFont="1" applyFill="1" applyBorder="1" applyAlignment="1">
      <alignment horizontal="center" vertical="center" shrinkToFit="1"/>
    </xf>
    <xf numFmtId="49" fontId="18" fillId="0" borderId="41" xfId="0" applyNumberFormat="1" applyFont="1" applyFill="1" applyBorder="1" applyAlignment="1">
      <alignment horizontal="center" vertical="center" shrinkToFit="1"/>
    </xf>
    <xf numFmtId="49" fontId="18" fillId="0" borderId="8" xfId="0" applyNumberFormat="1" applyFont="1" applyFill="1" applyBorder="1" applyAlignment="1">
      <alignment horizontal="center" vertical="center" shrinkToFit="1"/>
    </xf>
    <xf numFmtId="0" fontId="18" fillId="0" borderId="8" xfId="0" applyFont="1" applyFill="1" applyBorder="1" applyAlignment="1">
      <alignment horizontal="center" vertical="center" shrinkToFit="1"/>
    </xf>
    <xf numFmtId="0" fontId="21" fillId="0" borderId="8" xfId="0" applyFont="1" applyFill="1" applyBorder="1"/>
    <xf numFmtId="49" fontId="18" fillId="0" borderId="60" xfId="0" applyNumberFormat="1" applyFont="1" applyFill="1" applyBorder="1" applyAlignment="1">
      <alignment horizontal="center" vertical="center" shrinkToFit="1"/>
    </xf>
    <xf numFmtId="0" fontId="18" fillId="0" borderId="44" xfId="0" applyFont="1" applyFill="1" applyBorder="1" applyAlignment="1">
      <alignment horizontal="center" vertical="center"/>
    </xf>
    <xf numFmtId="0" fontId="18" fillId="9" borderId="29" xfId="0" applyFont="1" applyFill="1" applyBorder="1" applyAlignment="1">
      <alignment horizontal="center" vertical="center"/>
    </xf>
    <xf numFmtId="0" fontId="18" fillId="0" borderId="58" xfId="0" applyFont="1" applyFill="1" applyBorder="1" applyAlignment="1">
      <alignment horizontal="center" vertical="center"/>
    </xf>
    <xf numFmtId="0" fontId="18" fillId="9" borderId="51" xfId="0" applyFont="1" applyFill="1" applyBorder="1" applyAlignment="1">
      <alignment horizontal="center" vertical="center"/>
    </xf>
    <xf numFmtId="0" fontId="18" fillId="9" borderId="44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/>
    </xf>
    <xf numFmtId="0" fontId="7" fillId="0" borderId="57" xfId="0" applyFont="1" applyFill="1" applyBorder="1" applyAlignment="1">
      <alignment horizontal="center" vertical="center"/>
    </xf>
    <xf numFmtId="0" fontId="21" fillId="0" borderId="29" xfId="0" applyFont="1" applyFill="1" applyBorder="1" applyAlignment="1">
      <alignment horizontal="center"/>
    </xf>
    <xf numFmtId="0" fontId="6" fillId="0" borderId="57" xfId="0" applyFont="1" applyFill="1" applyBorder="1" applyAlignment="1">
      <alignment horizontal="center"/>
    </xf>
    <xf numFmtId="0" fontId="18" fillId="0" borderId="19" xfId="0" applyFont="1" applyFill="1" applyBorder="1" applyAlignment="1">
      <alignment horizontal="center"/>
    </xf>
    <xf numFmtId="0" fontId="1" fillId="6" borderId="40" xfId="0" applyFont="1" applyFill="1" applyBorder="1" applyAlignment="1">
      <alignment horizontal="center" vertical="center"/>
    </xf>
    <xf numFmtId="0" fontId="1" fillId="6" borderId="45" xfId="0" applyFont="1" applyFill="1" applyBorder="1" applyAlignment="1">
      <alignment horizontal="center" vertical="center"/>
    </xf>
    <xf numFmtId="0" fontId="7" fillId="0" borderId="60" xfId="0" applyFont="1" applyFill="1" applyBorder="1" applyAlignment="1">
      <alignment horizontal="left" vertical="center" shrinkToFit="1"/>
    </xf>
    <xf numFmtId="0" fontId="18" fillId="0" borderId="42" xfId="0" applyFont="1" applyFill="1" applyBorder="1" applyAlignment="1">
      <alignment horizontal="left" vertical="center" shrinkToFit="1"/>
    </xf>
    <xf numFmtId="0" fontId="7" fillId="0" borderId="9" xfId="0" applyFont="1" applyFill="1" applyBorder="1" applyAlignment="1">
      <alignment horizontal="left" vertical="center" shrinkToFit="1"/>
    </xf>
    <xf numFmtId="0" fontId="7" fillId="0" borderId="66" xfId="0" applyFont="1" applyFill="1" applyBorder="1" applyAlignment="1">
      <alignment horizontal="left" vertical="center" shrinkToFit="1"/>
    </xf>
    <xf numFmtId="49" fontId="7" fillId="0" borderId="7" xfId="0" applyNumberFormat="1" applyFont="1" applyFill="1" applyBorder="1" applyAlignment="1">
      <alignment horizontal="center" vertical="center" shrinkToFit="1"/>
    </xf>
    <xf numFmtId="0" fontId="7" fillId="0" borderId="42" xfId="0" applyFont="1" applyFill="1" applyBorder="1" applyAlignment="1">
      <alignment horizontal="left" vertical="center" shrinkToFit="1"/>
    </xf>
    <xf numFmtId="0" fontId="7" fillId="0" borderId="43" xfId="0" applyFont="1" applyFill="1" applyBorder="1" applyAlignment="1">
      <alignment vertical="center" shrinkToFit="1"/>
    </xf>
    <xf numFmtId="0" fontId="7" fillId="0" borderId="30" xfId="0" applyFont="1" applyFill="1" applyBorder="1" applyAlignment="1">
      <alignment vertical="center"/>
    </xf>
    <xf numFmtId="0" fontId="7" fillId="4" borderId="45" xfId="0" applyFont="1" applyFill="1" applyBorder="1"/>
    <xf numFmtId="0" fontId="23" fillId="0" borderId="23" xfId="0" applyFont="1" applyFill="1" applyBorder="1" applyAlignment="1">
      <alignment vertical="center"/>
    </xf>
    <xf numFmtId="0" fontId="7" fillId="9" borderId="48" xfId="0" applyFont="1" applyFill="1" applyBorder="1" applyAlignment="1">
      <alignment horizontal="left" vertical="center" shrinkToFit="1"/>
    </xf>
    <xf numFmtId="0" fontId="7" fillId="4" borderId="31" xfId="0" applyFont="1" applyFill="1" applyBorder="1"/>
    <xf numFmtId="0" fontId="7" fillId="9" borderId="48" xfId="0" applyFont="1" applyFill="1" applyBorder="1" applyAlignment="1">
      <alignment vertical="center" shrinkToFit="1"/>
    </xf>
    <xf numFmtId="0" fontId="7" fillId="0" borderId="40" xfId="0" applyFont="1" applyFill="1" applyBorder="1" applyAlignment="1">
      <alignment horizontal="left" vertical="center" shrinkToFit="1"/>
    </xf>
    <xf numFmtId="0" fontId="25" fillId="0" borderId="40" xfId="0" applyFont="1" applyBorder="1"/>
    <xf numFmtId="49" fontId="7" fillId="0" borderId="23" xfId="0" applyNumberFormat="1" applyFont="1" applyBorder="1" applyAlignment="1">
      <alignment horizontal="center" vertical="center" shrinkToFit="1"/>
    </xf>
    <xf numFmtId="0" fontId="7" fillId="0" borderId="31" xfId="0" applyFont="1" applyBorder="1"/>
    <xf numFmtId="0" fontId="7" fillId="0" borderId="48" xfId="0" applyFont="1" applyBorder="1" applyAlignment="1">
      <alignment vertical="center"/>
    </xf>
    <xf numFmtId="0" fontId="1" fillId="6" borderId="63" xfId="0" applyFont="1" applyFill="1" applyBorder="1" applyAlignment="1">
      <alignment vertical="center" shrinkToFit="1"/>
    </xf>
    <xf numFmtId="0" fontId="7" fillId="0" borderId="41" xfId="0" applyFont="1" applyBorder="1" applyAlignment="1">
      <alignment vertical="center" shrinkToFit="1"/>
    </xf>
    <xf numFmtId="0" fontId="7" fillId="0" borderId="8" xfId="0" applyFont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0" fontId="1" fillId="6" borderId="40" xfId="0" applyFont="1" applyFill="1" applyBorder="1" applyAlignment="1">
      <alignment horizontal="center" vertical="center" shrinkToFit="1"/>
    </xf>
    <xf numFmtId="49" fontId="7" fillId="0" borderId="48" xfId="0" applyNumberFormat="1" applyFont="1" applyFill="1" applyBorder="1" applyAlignment="1">
      <alignment horizontal="center" vertical="center" shrinkToFit="1"/>
    </xf>
    <xf numFmtId="0" fontId="7" fillId="0" borderId="66" xfId="0" applyFont="1" applyBorder="1" applyAlignment="1">
      <alignment vertical="center" shrinkToFit="1"/>
    </xf>
    <xf numFmtId="0" fontId="1" fillId="6" borderId="40" xfId="0" applyFont="1" applyFill="1" applyBorder="1" applyAlignment="1">
      <alignment horizontal="left" vertical="center" shrinkToFit="1"/>
    </xf>
    <xf numFmtId="0" fontId="7" fillId="0" borderId="43" xfId="0" applyFont="1" applyBorder="1"/>
    <xf numFmtId="0" fontId="7" fillId="0" borderId="30" xfId="0" applyFont="1" applyFill="1" applyBorder="1"/>
    <xf numFmtId="0" fontId="7" fillId="0" borderId="30" xfId="0" applyFont="1" applyBorder="1"/>
    <xf numFmtId="0" fontId="7" fillId="0" borderId="46" xfId="0" applyFont="1" applyFill="1" applyBorder="1"/>
    <xf numFmtId="0" fontId="7" fillId="0" borderId="67" xfId="0" applyFont="1" applyFill="1" applyBorder="1"/>
    <xf numFmtId="0" fontId="25" fillId="0" borderId="23" xfId="2" applyFont="1" applyBorder="1"/>
    <xf numFmtId="0" fontId="25" fillId="0" borderId="7" xfId="2" applyFont="1" applyBorder="1"/>
    <xf numFmtId="0" fontId="25" fillId="0" borderId="7" xfId="0" applyFont="1" applyBorder="1"/>
    <xf numFmtId="0" fontId="18" fillId="0" borderId="34" xfId="0" applyFont="1" applyFill="1" applyBorder="1" applyAlignment="1">
      <alignment horizontal="left" vertical="center" shrinkToFit="1"/>
    </xf>
    <xf numFmtId="0" fontId="18" fillId="0" borderId="41" xfId="0" applyFont="1" applyBorder="1" applyAlignment="1">
      <alignment vertical="center" shrinkToFit="1"/>
    </xf>
    <xf numFmtId="0" fontId="25" fillId="0" borderId="8" xfId="2" applyFont="1" applyBorder="1"/>
    <xf numFmtId="0" fontId="18" fillId="0" borderId="30" xfId="0" applyFont="1" applyFill="1" applyBorder="1" applyAlignment="1">
      <alignment vertical="center" shrinkToFit="1"/>
    </xf>
    <xf numFmtId="0" fontId="18" fillId="0" borderId="67" xfId="0" applyFont="1" applyFill="1" applyBorder="1" applyAlignment="1">
      <alignment vertical="center" shrinkToFit="1"/>
    </xf>
    <xf numFmtId="0" fontId="17" fillId="6" borderId="54" xfId="0" applyFont="1" applyFill="1" applyBorder="1" applyAlignment="1">
      <alignment vertical="center" shrinkToFit="1"/>
    </xf>
    <xf numFmtId="0" fontId="18" fillId="0" borderId="9" xfId="0" applyFont="1" applyFill="1" applyBorder="1" applyAlignment="1">
      <alignment horizontal="left" vertical="center" shrinkToFit="1"/>
    </xf>
    <xf numFmtId="0" fontId="2" fillId="5" borderId="16" xfId="0" applyFont="1" applyFill="1" applyBorder="1" applyAlignment="1">
      <alignment vertical="center"/>
    </xf>
    <xf numFmtId="0" fontId="2" fillId="5" borderId="38" xfId="0" applyFont="1" applyFill="1" applyBorder="1" applyAlignment="1">
      <alignment vertical="center"/>
    </xf>
    <xf numFmtId="0" fontId="2" fillId="5" borderId="49" xfId="0" applyFont="1" applyFill="1" applyBorder="1" applyAlignment="1">
      <alignment vertical="center"/>
    </xf>
    <xf numFmtId="0" fontId="2" fillId="5" borderId="12" xfId="0" applyFont="1" applyFill="1" applyBorder="1" applyAlignment="1">
      <alignment vertical="center"/>
    </xf>
    <xf numFmtId="0" fontId="2" fillId="10" borderId="16" xfId="0" applyFont="1" applyFill="1" applyBorder="1" applyAlignment="1">
      <alignment vertical="center"/>
    </xf>
    <xf numFmtId="0" fontId="2" fillId="10" borderId="38" xfId="0" applyFont="1" applyFill="1" applyBorder="1" applyAlignment="1">
      <alignment vertical="center"/>
    </xf>
    <xf numFmtId="0" fontId="20" fillId="5" borderId="16" xfId="0" applyFont="1" applyFill="1" applyBorder="1" applyAlignment="1">
      <alignment vertical="center"/>
    </xf>
    <xf numFmtId="0" fontId="20" fillId="5" borderId="38" xfId="0" applyFont="1" applyFill="1" applyBorder="1" applyAlignment="1">
      <alignment vertical="center"/>
    </xf>
    <xf numFmtId="0" fontId="20" fillId="7" borderId="16" xfId="0" applyFont="1" applyFill="1" applyBorder="1" applyAlignment="1">
      <alignment vertical="center"/>
    </xf>
    <xf numFmtId="0" fontId="20" fillId="7" borderId="38" xfId="0" applyFont="1" applyFill="1" applyBorder="1" applyAlignment="1">
      <alignment vertical="center"/>
    </xf>
    <xf numFmtId="0" fontId="20" fillId="3" borderId="16" xfId="0" applyFont="1" applyFill="1" applyBorder="1" applyAlignment="1">
      <alignment vertical="center"/>
    </xf>
    <xf numFmtId="0" fontId="20" fillId="3" borderId="38" xfId="0" applyFont="1" applyFill="1" applyBorder="1" applyAlignment="1">
      <alignment vertical="center"/>
    </xf>
    <xf numFmtId="0" fontId="2" fillId="10" borderId="16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  <xf numFmtId="0" fontId="2" fillId="0" borderId="16" xfId="0" applyFont="1" applyFill="1" applyBorder="1" applyAlignment="1">
      <alignment vertical="center"/>
    </xf>
    <xf numFmtId="0" fontId="2" fillId="0" borderId="38" xfId="0" applyFont="1" applyFill="1" applyBorder="1" applyAlignment="1">
      <alignment vertical="center"/>
    </xf>
    <xf numFmtId="0" fontId="26" fillId="0" borderId="38" xfId="0" applyFont="1" applyFill="1" applyBorder="1" applyAlignment="1">
      <alignment vertical="center"/>
    </xf>
    <xf numFmtId="0" fontId="26" fillId="0" borderId="1" xfId="0" applyFont="1" applyFill="1" applyBorder="1" applyAlignment="1">
      <alignment vertical="center"/>
    </xf>
    <xf numFmtId="0" fontId="7" fillId="0" borderId="41" xfId="0" applyFont="1" applyFill="1" applyBorder="1" applyAlignment="1">
      <alignment vertical="center"/>
    </xf>
    <xf numFmtId="49" fontId="7" fillId="0" borderId="43" xfId="0" applyNumberFormat="1" applyFont="1" applyFill="1" applyBorder="1" applyAlignment="1">
      <alignment horizontal="center" vertical="center" shrinkToFit="1"/>
    </xf>
    <xf numFmtId="49" fontId="7" fillId="0" borderId="30" xfId="0" applyNumberFormat="1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vertical="center"/>
    </xf>
    <xf numFmtId="0" fontId="18" fillId="0" borderId="13" xfId="0" applyFont="1" applyFill="1" applyBorder="1" applyAlignment="1">
      <alignment horizontal="left" vertical="center" shrinkToFit="1"/>
    </xf>
    <xf numFmtId="0" fontId="7" fillId="0" borderId="67" xfId="0" applyFont="1" applyFill="1" applyBorder="1" applyAlignment="1">
      <alignment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29" fillId="3" borderId="38" xfId="0" applyFont="1" applyFill="1" applyBorder="1" applyAlignment="1">
      <alignment vertical="center"/>
    </xf>
    <xf numFmtId="0" fontId="29" fillId="3" borderId="1" xfId="0" applyFont="1" applyFill="1" applyBorder="1" applyAlignment="1">
      <alignment vertical="center"/>
    </xf>
    <xf numFmtId="0" fontId="29" fillId="7" borderId="38" xfId="0" applyFont="1" applyFill="1" applyBorder="1" applyAlignment="1">
      <alignment vertical="center"/>
    </xf>
    <xf numFmtId="0" fontId="29" fillId="7" borderId="1" xfId="0" applyFont="1" applyFill="1" applyBorder="1" applyAlignment="1">
      <alignment vertical="center"/>
    </xf>
    <xf numFmtId="0" fontId="29" fillId="5" borderId="38" xfId="0" applyFont="1" applyFill="1" applyBorder="1" applyAlignment="1">
      <alignment vertical="center"/>
    </xf>
    <xf numFmtId="0" fontId="29" fillId="5" borderId="1" xfId="0" applyFont="1" applyFill="1" applyBorder="1" applyAlignment="1">
      <alignment vertical="center"/>
    </xf>
    <xf numFmtId="0" fontId="18" fillId="4" borderId="23" xfId="0" applyFont="1" applyFill="1" applyBorder="1" applyAlignment="1">
      <alignment horizontal="left"/>
    </xf>
    <xf numFmtId="0" fontId="18" fillId="0" borderId="7" xfId="0" applyFont="1" applyFill="1" applyBorder="1" applyAlignment="1">
      <alignment horizontal="left" vertical="center"/>
    </xf>
    <xf numFmtId="0" fontId="18" fillId="0" borderId="48" xfId="0" applyFont="1" applyFill="1" applyBorder="1" applyAlignment="1">
      <alignment horizontal="left" vertical="center"/>
    </xf>
    <xf numFmtId="0" fontId="18" fillId="4" borderId="23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left" vertical="center"/>
    </xf>
    <xf numFmtId="0" fontId="18" fillId="4" borderId="48" xfId="0" applyFont="1" applyFill="1" applyBorder="1" applyAlignment="1">
      <alignment horizontal="left" vertical="center"/>
    </xf>
    <xf numFmtId="0" fontId="18" fillId="0" borderId="68" xfId="0" applyFont="1" applyFill="1" applyBorder="1" applyAlignment="1">
      <alignment horizontal="left" vertical="center"/>
    </xf>
    <xf numFmtId="0" fontId="18" fillId="9" borderId="30" xfId="0" applyFont="1" applyFill="1" applyBorder="1" applyAlignment="1">
      <alignment horizontal="left"/>
    </xf>
    <xf numFmtId="0" fontId="18" fillId="0" borderId="30" xfId="0" applyFont="1" applyFill="1" applyBorder="1" applyAlignment="1">
      <alignment horizontal="left" vertical="center"/>
    </xf>
    <xf numFmtId="0" fontId="18" fillId="0" borderId="45" xfId="0" applyFont="1" applyFill="1" applyBorder="1" applyAlignment="1">
      <alignment horizontal="left" vertical="center"/>
    </xf>
    <xf numFmtId="0" fontId="18" fillId="0" borderId="39" xfId="0" applyFont="1" applyFill="1" applyBorder="1" applyAlignment="1">
      <alignment vertical="center"/>
    </xf>
    <xf numFmtId="0" fontId="18" fillId="6" borderId="38" xfId="0" applyFont="1" applyFill="1" applyBorder="1" applyAlignment="1">
      <alignment horizontal="left"/>
    </xf>
    <xf numFmtId="0" fontId="18" fillId="6" borderId="13" xfId="0" applyFont="1" applyFill="1" applyBorder="1" applyAlignment="1">
      <alignment horizontal="left"/>
    </xf>
    <xf numFmtId="0" fontId="18" fillId="0" borderId="7" xfId="0" applyFont="1" applyFill="1" applyBorder="1" applyAlignment="1">
      <alignment horizontal="left"/>
    </xf>
    <xf numFmtId="0" fontId="18" fillId="4" borderId="7" xfId="0" applyFont="1" applyFill="1" applyBorder="1" applyAlignment="1">
      <alignment horizontal="left"/>
    </xf>
    <xf numFmtId="0" fontId="18" fillId="0" borderId="23" xfId="0" applyFont="1" applyFill="1" applyBorder="1" applyAlignment="1">
      <alignment horizontal="left"/>
    </xf>
    <xf numFmtId="0" fontId="18" fillId="0" borderId="14" xfId="0" applyFont="1" applyFill="1" applyBorder="1" applyAlignment="1">
      <alignment horizontal="left"/>
    </xf>
    <xf numFmtId="0" fontId="18" fillId="0" borderId="48" xfId="0" applyFont="1" applyFill="1" applyBorder="1" applyAlignment="1">
      <alignment horizontal="left"/>
    </xf>
    <xf numFmtId="0" fontId="26" fillId="5" borderId="38" xfId="0" applyFont="1" applyFill="1" applyBorder="1" applyAlignment="1">
      <alignment vertical="center"/>
    </xf>
    <xf numFmtId="0" fontId="26" fillId="5" borderId="1" xfId="0" applyFont="1" applyFill="1" applyBorder="1" applyAlignment="1">
      <alignment vertical="center"/>
    </xf>
    <xf numFmtId="0" fontId="18" fillId="0" borderId="24" xfId="0" applyFont="1" applyFill="1" applyBorder="1" applyAlignment="1">
      <alignment horizontal="left"/>
    </xf>
    <xf numFmtId="0" fontId="7" fillId="6" borderId="38" xfId="0" applyFont="1" applyFill="1" applyBorder="1" applyAlignment="1">
      <alignment horizontal="left"/>
    </xf>
    <xf numFmtId="0" fontId="7" fillId="6" borderId="13" xfId="0" applyFont="1" applyFill="1" applyBorder="1" applyAlignment="1">
      <alignment horizontal="left"/>
    </xf>
    <xf numFmtId="0" fontId="26" fillId="10" borderId="38" xfId="0" applyFont="1" applyFill="1" applyBorder="1" applyAlignment="1">
      <alignment vertical="center"/>
    </xf>
    <xf numFmtId="0" fontId="26" fillId="10" borderId="1" xfId="0" applyFont="1" applyFill="1" applyBorder="1" applyAlignment="1">
      <alignment vertical="center"/>
    </xf>
    <xf numFmtId="0" fontId="7" fillId="0" borderId="39" xfId="0" applyFont="1" applyFill="1" applyBorder="1" applyAlignment="1">
      <alignment vertical="center"/>
    </xf>
    <xf numFmtId="0" fontId="7" fillId="8" borderId="38" xfId="0" applyFont="1" applyFill="1" applyBorder="1" applyAlignment="1">
      <alignment horizontal="left"/>
    </xf>
    <xf numFmtId="0" fontId="7" fillId="8" borderId="13" xfId="0" applyFont="1" applyFill="1" applyBorder="1" applyAlignment="1">
      <alignment horizontal="left"/>
    </xf>
    <xf numFmtId="0" fontId="7" fillId="8" borderId="1" xfId="0" applyFont="1" applyFill="1" applyBorder="1" applyAlignment="1">
      <alignment horizontal="left"/>
    </xf>
    <xf numFmtId="0" fontId="7" fillId="0" borderId="30" xfId="0" applyFont="1" applyFill="1" applyBorder="1" applyAlignment="1">
      <alignment horizontal="left"/>
    </xf>
    <xf numFmtId="0" fontId="7" fillId="4" borderId="30" xfId="0" applyFont="1" applyFill="1" applyBorder="1" applyAlignment="1">
      <alignment horizontal="left"/>
    </xf>
    <xf numFmtId="0" fontId="26" fillId="5" borderId="12" xfId="0" applyFont="1" applyFill="1" applyBorder="1" applyAlignment="1">
      <alignment vertical="center"/>
    </xf>
    <xf numFmtId="0" fontId="26" fillId="5" borderId="50" xfId="0" applyFont="1" applyFill="1" applyBorder="1" applyAlignment="1">
      <alignment vertical="center"/>
    </xf>
    <xf numFmtId="0" fontId="7" fillId="0" borderId="23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left"/>
    </xf>
    <xf numFmtId="0" fontId="7" fillId="0" borderId="40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 shrinkToFit="1"/>
    </xf>
    <xf numFmtId="0" fontId="7" fillId="0" borderId="11" xfId="0" applyFont="1" applyFill="1" applyBorder="1" applyAlignment="1">
      <alignment vertical="center" shrinkToFit="1"/>
    </xf>
    <xf numFmtId="0" fontId="1" fillId="0" borderId="7" xfId="0" applyFont="1" applyFill="1" applyBorder="1"/>
    <xf numFmtId="0" fontId="7" fillId="0" borderId="61" xfId="0" applyFont="1" applyFill="1" applyBorder="1" applyAlignment="1">
      <alignment vertical="center" shrinkToFit="1"/>
    </xf>
    <xf numFmtId="0" fontId="7" fillId="0" borderId="46" xfId="0" applyFont="1" applyFill="1" applyBorder="1" applyAlignment="1">
      <alignment horizontal="left"/>
    </xf>
    <xf numFmtId="0" fontId="18" fillId="0" borderId="31" xfId="0" applyFont="1" applyFill="1" applyBorder="1" applyAlignment="1">
      <alignment horizontal="left"/>
    </xf>
    <xf numFmtId="0" fontId="18" fillId="0" borderId="43" xfId="0" applyFont="1" applyFill="1" applyBorder="1" applyAlignment="1">
      <alignment horizontal="left" vertical="center"/>
    </xf>
    <xf numFmtId="0" fontId="7" fillId="0" borderId="23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7" xfId="0" applyFont="1" applyFill="1" applyBorder="1" applyAlignment="1">
      <alignment horizontal="left" vertical="center"/>
    </xf>
    <xf numFmtId="0" fontId="7" fillId="0" borderId="48" xfId="0" applyFont="1" applyFill="1" applyBorder="1" applyAlignment="1">
      <alignment horizontal="left" vertical="center"/>
    </xf>
    <xf numFmtId="0" fontId="7" fillId="0" borderId="23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40" xfId="0" applyFont="1" applyFill="1" applyBorder="1" applyAlignment="1">
      <alignment horizontal="left" vertical="center" wrapText="1"/>
    </xf>
    <xf numFmtId="0" fontId="7" fillId="0" borderId="48" xfId="0" applyFont="1" applyBorder="1" applyAlignment="1">
      <alignment horizontal="left"/>
    </xf>
    <xf numFmtId="0" fontId="7" fillId="0" borderId="19" xfId="0" applyFont="1" applyFill="1" applyBorder="1" applyAlignment="1">
      <alignment horizontal="left" vertical="center"/>
    </xf>
    <xf numFmtId="0" fontId="7" fillId="0" borderId="48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/>
    </xf>
    <xf numFmtId="0" fontId="7" fillId="0" borderId="30" xfId="0" applyFont="1" applyBorder="1" applyAlignment="1">
      <alignment horizontal="left"/>
    </xf>
    <xf numFmtId="0" fontId="7" fillId="0" borderId="24" xfId="0" applyFont="1" applyFill="1" applyBorder="1" applyAlignment="1">
      <alignment vertical="center"/>
    </xf>
    <xf numFmtId="0" fontId="7" fillId="11" borderId="49" xfId="0" applyFont="1" applyFill="1" applyBorder="1" applyAlignment="1">
      <alignment horizontal="center" vertical="center"/>
    </xf>
    <xf numFmtId="0" fontId="7" fillId="11" borderId="12" xfId="0" applyFont="1" applyFill="1" applyBorder="1" applyAlignment="1">
      <alignment horizontal="center" vertical="center"/>
    </xf>
    <xf numFmtId="0" fontId="7" fillId="11" borderId="50" xfId="0" applyFont="1" applyFill="1" applyBorder="1" applyAlignment="1">
      <alignment horizontal="center" vertical="center"/>
    </xf>
    <xf numFmtId="0" fontId="7" fillId="11" borderId="10" xfId="0" applyFont="1" applyFill="1" applyBorder="1" applyAlignment="1">
      <alignment horizontal="center" vertical="center"/>
    </xf>
    <xf numFmtId="0" fontId="7" fillId="11" borderId="0" xfId="0" applyFont="1" applyFill="1" applyBorder="1" applyAlignment="1">
      <alignment horizontal="center" vertical="center"/>
    </xf>
    <xf numFmtId="0" fontId="7" fillId="11" borderId="75" xfId="0" applyFont="1" applyFill="1" applyBorder="1" applyAlignment="1">
      <alignment horizontal="center" vertical="center"/>
    </xf>
    <xf numFmtId="0" fontId="7" fillId="11" borderId="63" xfId="0" applyFont="1" applyFill="1" applyBorder="1" applyAlignment="1">
      <alignment horizontal="center" vertical="center"/>
    </xf>
    <xf numFmtId="0" fontId="7" fillId="11" borderId="54" xfId="0" applyFont="1" applyFill="1" applyBorder="1" applyAlignment="1">
      <alignment horizontal="center" vertical="center"/>
    </xf>
    <xf numFmtId="0" fontId="7" fillId="11" borderId="45" xfId="0" applyFont="1" applyFill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19" fillId="0" borderId="8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19" fillId="0" borderId="28" xfId="0" applyFont="1" applyBorder="1" applyAlignment="1">
      <alignment horizontal="center" vertical="center" shrinkToFit="1"/>
    </xf>
    <xf numFmtId="0" fontId="19" fillId="0" borderId="39" xfId="0" applyFont="1" applyBorder="1" applyAlignment="1">
      <alignment horizontal="center" vertical="center"/>
    </xf>
    <xf numFmtId="0" fontId="18" fillId="0" borderId="31" xfId="0" applyFont="1" applyBorder="1"/>
    <xf numFmtId="0" fontId="18" fillId="0" borderId="40" xfId="0" applyFont="1" applyBorder="1"/>
    <xf numFmtId="0" fontId="18" fillId="0" borderId="31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49" fontId="19" fillId="0" borderId="39" xfId="0" applyNumberFormat="1" applyFont="1" applyBorder="1" applyAlignment="1">
      <alignment horizontal="center" vertical="center" shrinkToFit="1"/>
    </xf>
    <xf numFmtId="0" fontId="19" fillId="0" borderId="41" xfId="0" applyFont="1" applyBorder="1" applyAlignment="1">
      <alignment horizontal="center" vertical="center"/>
    </xf>
    <xf numFmtId="0" fontId="18" fillId="0" borderId="42" xfId="0" applyFont="1" applyBorder="1"/>
    <xf numFmtId="0" fontId="18" fillId="0" borderId="43" xfId="0" applyFont="1" applyBorder="1"/>
    <xf numFmtId="0" fontId="3" fillId="0" borderId="3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28" fillId="0" borderId="39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8" fillId="0" borderId="40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3">
    <cellStyle name="Normál" xfId="0" builtinId="0"/>
    <cellStyle name="Normal 2" xfId="2"/>
    <cellStyle name="Százalék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ovacs.bernadett" refreshedDate="43399.7671625" createdVersion="3" refreshedVersion="3" minRefreshableVersion="3" recordCount="59">
  <cacheSource type="worksheet">
    <worksheetSource ref="A1:J60" sheet="Munka1"/>
  </cacheSource>
  <cacheFields count="10">
    <cacheField name="szak" numFmtId="0">
      <sharedItems/>
    </cacheField>
    <cacheField name="modul" numFmtId="0">
      <sharedItems/>
    </cacheField>
    <cacheField name="kurzuskód" numFmtId="0">
      <sharedItems containsBlank="1"/>
    </cacheField>
    <cacheField name="kurzusnév" numFmtId="0">
      <sharedItems containsMixedTypes="1" containsNumber="1" containsInteger="1" minValue="0" maxValue="0" count="57">
        <s v="Tanulás és kutatásmódszertan"/>
        <s v="Üzleti kommunikáció"/>
        <s v="Kalkulus"/>
        <s v="Alkalmazott matematika"/>
        <s v="Üzleti informatika"/>
        <s v="Üzleti statisztika"/>
        <n v="0"/>
        <s v="Mikroökonómia"/>
        <s v="Nemzetközi gazdaságtan és EU ismeretek"/>
        <s v="Pénzügytan"/>
        <s v="Számvitel alapjai"/>
        <s v="Üzleti gazdaságtan és üzleti tervezés"/>
        <s v="Marketing"/>
        <s v="Környezetgazdaságtan és fenntarthatóság"/>
        <s v="Vezetés-szervezés"/>
        <s v="Emberi erőforrás menedzsment"/>
        <s v="Szakmai idegen nyelv 1."/>
        <s v="Szakmai idegen nyelv 2."/>
        <s v="Szakmai idegen nyelv 3"/>
        <s v="Szaknyelvi szigorlat"/>
        <s v="Gazdasági rendszerek társadalomtudományi alapjai"/>
        <s v="Gazdaságtörténet és gazdaságpolitika"/>
        <s v="Pénzügyi számítások"/>
        <s v="Költségvetési pénzügyek"/>
        <s v="Vállalati pénzügyek"/>
        <s v="Adózási ismeretek"/>
        <s v="Befektetések"/>
        <s v="Bankismeret"/>
        <s v="Pénzügyi számvitel"/>
        <s v="Éves beszámoló és számvitel speciális kérdései"/>
        <s v="Vezetői számvitel"/>
        <s v="Nemzetközi számvitel"/>
        <s v="Ellenőrzés és könyvvizsgálat"/>
        <s v="Számvitel szigorlat"/>
        <s v="Testnevelés 1."/>
        <s v="Testnevelés 2."/>
        <s v="Szakszeminárium 2."/>
        <s v="Szakszeminárium 3."/>
        <s v="Szakmai gyakorlat"/>
        <s v="Likviditáselemzés"/>
        <s v="Speciális céghelyzetek pénzügyi folyamatai "/>
        <s v="Vállalatértékelés"/>
        <s v="Költségvetési gazdálkodás"/>
        <s v="Államháztartási kontrollrendszer és kontrolling"/>
        <s v="Költségvetési szervek számvitele"/>
        <s v="Társadalomtudományi kutatási módszerek"/>
        <s v="Térinformatika"/>
        <s v="Regionális elemzési módszerek"/>
        <s v="Munkaerő-piaci ismeretek"/>
        <s v="7 szokás tréning"/>
        <s v="Karriermenedzsment"/>
        <s v="Számítógépes matematikai módszertan 1."/>
        <s v="Számítógépes matematikai módszertan 2."/>
        <s v="Optimumszámítás"/>
        <s v="Szakmai idegen nyelv 4."/>
        <s v="Szaknyelvi előkészítő"/>
        <s v="Szakkollégiumi tevékenység"/>
      </sharedItems>
    </cacheField>
    <cacheField name="féléve" numFmtId="0">
      <sharedItems containsSemiMixedTypes="0" containsString="0" containsNumber="1" containsInteger="1" minValue="1" maxValue="7"/>
    </cacheField>
    <cacheField name="óraszáma (EA)" numFmtId="0">
      <sharedItems containsSemiMixedTypes="0" containsString="0" containsNumber="1" containsInteger="1" minValue="0" maxValue="4"/>
    </cacheField>
    <cacheField name="óraszáma(sz)" numFmtId="0">
      <sharedItems containsSemiMixedTypes="0" containsString="0" containsNumber="1" containsInteger="1" minValue="0" maxValue="400"/>
    </cacheField>
    <cacheField name="kreditértéke" numFmtId="0">
      <sharedItems containsSemiMixedTypes="0" containsString="0" containsNumber="1" containsInteger="1" minValue="0" maxValue="20"/>
    </cacheField>
    <cacheField name="tf oktatója" numFmtId="0">
      <sharedItems containsMixedTypes="1" containsNumber="1" containsInteger="1" minValue="0" maxValue="0" count="25">
        <s v="Borbély Csaba"/>
        <s v="Berke Szilárd"/>
        <s v="Stettner Eleonóra"/>
        <s v="Bánkuti Gyöngyi"/>
        <s v="Nagy Enikő"/>
        <s v="Nagy Mónika Zita"/>
        <n v="0"/>
        <s v="Dr. Parádi-Dolgos Anett"/>
        <s v="Koponicsné Györke Diána"/>
        <s v="Varga József"/>
        <s v="Wickert Irén"/>
        <s v="Szigeti Orsolya"/>
        <s v="Tóth Gergely"/>
        <s v="Kőműves Zsolt"/>
        <s v="Szabó-Szentgróti Gábor"/>
        <s v="Kopházi Erzsébet"/>
        <s v="Molnár Gábor"/>
        <s v="Szávai Ferenc"/>
        <s v="Gál Veronika Alexandra"/>
        <s v="Parádi-Dolgos Anett"/>
        <s v="Koroseczné Pavlin Rita"/>
        <s v="Kiss Zoltán"/>
        <s v="Olsovszkyné Némedi Andrea"/>
        <s v="Barna Róbert"/>
        <s v="Horváthné Kovács Bernadett"/>
      </sharedItems>
    </cacheField>
    <cacheField name="intézete" numFmtId="0">
      <sharedItems containsMixedTypes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9">
  <r>
    <s v="3BNPSZ18"/>
    <s v="Módszertani alapozó almodul"/>
    <s v="3BAMT1TAN00017"/>
    <x v="0"/>
    <n v="2"/>
    <n v="1"/>
    <n v="2"/>
    <n v="5"/>
    <x v="0"/>
    <s v="Borbély Csaba"/>
  </r>
  <r>
    <s v="3BNPSZ18"/>
    <s v="Módszertani alapozó almodul"/>
    <s v="3BMKT1UZK00017"/>
    <x v="1"/>
    <n v="1"/>
    <n v="1"/>
    <n v="2"/>
    <n v="4"/>
    <x v="1"/>
    <s v="Berke Szilárd"/>
  </r>
  <r>
    <s v="3BNPSZ18"/>
    <s v="Módszertani alapozó almodul"/>
    <s v="3BMIT1KAL00017"/>
    <x v="2"/>
    <n v="1"/>
    <n v="2"/>
    <n v="2"/>
    <n v="5"/>
    <x v="2"/>
    <s v="Stettner Eleonóra"/>
  </r>
  <r>
    <s v="3BNPSZ18"/>
    <s v="Módszertani alapozó almodul"/>
    <s v="3BMIT1ALK00017"/>
    <x v="3"/>
    <n v="2"/>
    <n v="2"/>
    <n v="2"/>
    <n v="6"/>
    <x v="3"/>
    <s v="Bánkuti Gyöngyi"/>
  </r>
  <r>
    <s v="3BNPSZ18"/>
    <s v="Módszertani alapozó almodul"/>
    <s v="3BMAT1UIF00017"/>
    <x v="4"/>
    <n v="2"/>
    <n v="0"/>
    <n v="4"/>
    <n v="4"/>
    <x v="4"/>
    <s v="Nagy Enikő"/>
  </r>
  <r>
    <s v="3BNPSZ18"/>
    <s v="Módszertani alapozó almodul"/>
    <s v="3BRTS1UST00017"/>
    <x v="5"/>
    <n v="2"/>
    <n v="0"/>
    <n v="4"/>
    <n v="5"/>
    <x v="5"/>
    <s v="Nagy Mónika Zita"/>
  </r>
  <r>
    <s v="3BNPSZ18"/>
    <s v="Közgazdaságtani alapozó almodul"/>
    <s v="Közgazdaságtani alapozó almodul"/>
    <x v="6"/>
    <n v="7"/>
    <n v="0"/>
    <n v="0"/>
    <n v="0"/>
    <x v="6"/>
    <n v="0"/>
  </r>
  <r>
    <s v="3BNPSZ18"/>
    <s v="Közgazdaságtani alapozó almodul"/>
    <s v="3BPKT1MIK00017"/>
    <x v="7"/>
    <n v="1"/>
    <n v="2"/>
    <n v="1"/>
    <n v="4"/>
    <x v="7"/>
    <s v="Dr. Parádi-Dolgos Anett"/>
  </r>
  <r>
    <s v="3BNPSZ18"/>
    <s v="Közgazdaságtani alapozó almodul"/>
    <s v="3BNGK1NGE00017"/>
    <x v="8"/>
    <n v="2"/>
    <n v="2"/>
    <n v="1"/>
    <n v="5"/>
    <x v="8"/>
    <s v="Koponicsné Györke Diána"/>
  </r>
  <r>
    <s v="3BNPSZ18"/>
    <s v="Közgazdaságtani alapozó almodul"/>
    <s v="3BPKT1PUT00017"/>
    <x v="9"/>
    <n v="3"/>
    <n v="2"/>
    <n v="1"/>
    <n v="5"/>
    <x v="9"/>
    <s v="Varga József"/>
  </r>
  <r>
    <s v="3BNPSZ18"/>
    <s v="Közgazdaságtani alapozó almodul"/>
    <s v="3BSJT1SZA00017"/>
    <x v="10"/>
    <n v="3"/>
    <n v="2"/>
    <n v="2"/>
    <n v="6"/>
    <x v="10"/>
    <s v="Wickert Irén"/>
  </r>
  <r>
    <s v="3BNPSZ18"/>
    <s v="Közgazdaságtani alapozó almodul"/>
    <m/>
    <x v="6"/>
    <n v="7"/>
    <n v="0"/>
    <n v="0"/>
    <n v="0"/>
    <x v="6"/>
    <n v="0"/>
  </r>
  <r>
    <s v="3BNPSZ18"/>
    <s v="Üzleti alapozó almodul"/>
    <s v="3BAMT1UGT00017"/>
    <x v="11"/>
    <n v="3"/>
    <n v="1"/>
    <n v="2"/>
    <n v="4"/>
    <x v="0"/>
    <s v="Borbély Csaba"/>
  </r>
  <r>
    <s v="3BNPSZ18"/>
    <s v="3BAMT1UGT00017"/>
    <s v="3BMMT1MAR00017"/>
    <x v="12"/>
    <n v="1"/>
    <n v="1"/>
    <n v="2"/>
    <n v="4"/>
    <x v="11"/>
    <s v="Szigeti Orsolya"/>
  </r>
  <r>
    <s v="3BNPSZ18"/>
    <s v="3BMMT1MAR00017"/>
    <s v="3BRTT1KEF00017"/>
    <x v="13"/>
    <n v="4"/>
    <n v="2"/>
    <n v="2"/>
    <n v="5"/>
    <x v="12"/>
    <s v="Tóth Gergely"/>
  </r>
  <r>
    <s v="3BNPSZ18"/>
    <s v="3BRTT1KEF00017"/>
    <s v="3BAMT1VSZ00017"/>
    <x v="14"/>
    <n v="4"/>
    <n v="1"/>
    <n v="2"/>
    <n v="4"/>
    <x v="13"/>
    <s v="Kőműves Zsolt"/>
  </r>
  <r>
    <s v="3BNPSZ18"/>
    <s v="3BAMT1VSZ00017"/>
    <s v="3BAMT1EEM00018"/>
    <x v="15"/>
    <n v="6"/>
    <n v="2"/>
    <n v="2"/>
    <n v="5"/>
    <x v="14"/>
    <s v="Szabó-Szentgróti Gábor"/>
  </r>
  <r>
    <s v="3BNPSZ18"/>
    <s v="3BAMT1VSZ00017"/>
    <m/>
    <x v="6"/>
    <n v="7"/>
    <n v="0"/>
    <n v="0"/>
    <n v="0"/>
    <x v="6"/>
    <n v="0"/>
  </r>
  <r>
    <s v="3BNPSZ18"/>
    <s v="Szaknyelvi modul"/>
    <s v="3BINI1SIN00017"/>
    <x v="16"/>
    <n v="1"/>
    <n v="0"/>
    <n v="2"/>
    <n v="0"/>
    <x v="15"/>
    <s v="Kopházi Erzsébet"/>
  </r>
  <r>
    <s v="3BNPSZ18"/>
    <s v="Szaknyelvi modul"/>
    <s v="3BINI1INY00017"/>
    <x v="17"/>
    <n v="2"/>
    <n v="0"/>
    <n v="2"/>
    <n v="0"/>
    <x v="15"/>
    <s v="Kopházi Erzsébet"/>
  </r>
  <r>
    <s v="3BNPSZ18"/>
    <s v="Szaknyelvi modul"/>
    <s v="3BINI1IDE00017"/>
    <x v="18"/>
    <n v="3"/>
    <n v="0"/>
    <n v="2"/>
    <n v="0"/>
    <x v="15"/>
    <s v="Kopházi Erzsébet"/>
  </r>
  <r>
    <s v="3BNPSZ18"/>
    <s v="Szaknyelvi modul"/>
    <s v="3BINI1SZS00017"/>
    <x v="19"/>
    <n v="3"/>
    <n v="0"/>
    <n v="0"/>
    <n v="0"/>
    <x v="15"/>
    <s v="Kopházi Erzsébet"/>
  </r>
  <r>
    <s v="3BNPSZ18"/>
    <s v="Társadalomtudományi ismeretek"/>
    <s v="3BTTT1GRT00017"/>
    <x v="20"/>
    <n v="1"/>
    <n v="3"/>
    <n v="0"/>
    <n v="5"/>
    <x v="16"/>
    <s v="Molnár Gábor"/>
  </r>
  <r>
    <s v="3BNPSZ18"/>
    <s v="Társadalomtudományi ismeretek"/>
    <s v="3BNGK1GTG00017"/>
    <x v="21"/>
    <n v="3"/>
    <n v="4"/>
    <n v="0"/>
    <n v="4"/>
    <x v="17"/>
    <s v="Szávai Ferenc"/>
  </r>
  <r>
    <s v="3BNPSZ18"/>
    <s v="Pénzügyi szakmai ismeretek almodul"/>
    <s v="3BPKT1PSZ00017"/>
    <x v="22"/>
    <n v="3"/>
    <n v="0"/>
    <n v="4"/>
    <n v="6"/>
    <x v="18"/>
    <s v="Gál Veronika Alexandra"/>
  </r>
  <r>
    <s v="3BNPSZ18"/>
    <s v="Pénzügyi szakmai ismeretek almodul"/>
    <s v="3BPKT1TP00017"/>
    <x v="23"/>
    <n v="4"/>
    <n v="2"/>
    <n v="2"/>
    <n v="6"/>
    <x v="19"/>
    <s v="Parádi-Dolgos Anett"/>
  </r>
  <r>
    <s v="3BNPSZ18"/>
    <s v="Pénzügyi szakmai ismeretek almodul"/>
    <s v="3BPKT1VPU00017"/>
    <x v="24"/>
    <n v="4"/>
    <n v="0"/>
    <n v="4"/>
    <n v="6"/>
    <x v="18"/>
    <s v="Gál Veronika Alexandra"/>
  </r>
  <r>
    <s v="3BNPSZ18"/>
    <s v="Pénzügyi szakmai ismeretek almodul"/>
    <s v="3BPKT1ADI00017"/>
    <x v="25"/>
    <n v="6"/>
    <n v="1"/>
    <n v="2"/>
    <n v="5"/>
    <x v="20"/>
    <s v="Koroseczné Pavlin Rita"/>
  </r>
  <r>
    <s v="3BNPSZ18"/>
    <s v="Pénzügyi szakmai ismeretek almodul"/>
    <s v="3BPKT1BEF00017"/>
    <x v="26"/>
    <n v="5"/>
    <n v="2"/>
    <n v="2"/>
    <n v="6"/>
    <x v="9"/>
    <s v="Varga József"/>
  </r>
  <r>
    <s v="3BNPSZ18"/>
    <s v="Pénzügyi szakmai ismeretek almodul"/>
    <s v="3BPKT1BAI00017"/>
    <x v="27"/>
    <n v="5"/>
    <n v="2"/>
    <n v="2"/>
    <n v="6"/>
    <x v="9"/>
    <s v="Varga József"/>
  </r>
  <r>
    <s v="3BNPSZ18"/>
    <s v="Számvitel szakmai ismeretek almodul"/>
    <s v="3BSJT1PUS00017"/>
    <x v="28"/>
    <n v="4"/>
    <n v="2"/>
    <n v="4"/>
    <n v="6"/>
    <x v="10"/>
    <s v="Wickert Irén"/>
  </r>
  <r>
    <s v="3BNPSZ18"/>
    <s v="Számvitel szakmai ismeretek almodul"/>
    <s v="3BSJT1EBS00017"/>
    <x v="29"/>
    <n v="5"/>
    <n v="2"/>
    <n v="4"/>
    <n v="6"/>
    <x v="10"/>
    <s v="Wickert Irén"/>
  </r>
  <r>
    <s v="3BNPSZ18"/>
    <s v="Számvitel szakmai ismeretek almodul"/>
    <s v="3BSJT1VSZ00017"/>
    <x v="30"/>
    <n v="5"/>
    <n v="2"/>
    <n v="2"/>
    <n v="6"/>
    <x v="10"/>
    <s v="Wickert Irén"/>
  </r>
  <r>
    <s v="3BNPSZ18"/>
    <s v="Számvitel szakmai ismeretek almodul"/>
    <s v="3BSJT1NSZ00017"/>
    <x v="31"/>
    <n v="6"/>
    <n v="1"/>
    <n v="2"/>
    <n v="5"/>
    <x v="10"/>
    <s v="Wickert Irén"/>
  </r>
  <r>
    <s v="3BNPSZ18"/>
    <s v="Számvitel szakmai ismeretek almodul"/>
    <s v="3BSJT1EEK00017"/>
    <x v="32"/>
    <n v="6"/>
    <n v="1"/>
    <n v="2"/>
    <n v="6"/>
    <x v="10"/>
    <s v="Wickert Irén"/>
  </r>
  <r>
    <s v="3BNPSZ18"/>
    <s v="Számvitel szakmai ismeretek almodul"/>
    <s v="3BSJT1SZS00017"/>
    <x v="33"/>
    <n v="7"/>
    <n v="0"/>
    <n v="0"/>
    <n v="0"/>
    <x v="10"/>
    <s v="Wickert Irén"/>
  </r>
  <r>
    <s v="3BNPSZ18"/>
    <s v="Szakdolgozatkészítés és gyakorlati képzés"/>
    <s v="3BSLK1TES00017"/>
    <x v="34"/>
    <n v="1"/>
    <n v="0"/>
    <n v="2"/>
    <n v="0"/>
    <x v="21"/>
    <s v="Kiss Zoltán"/>
  </r>
  <r>
    <s v="3BNPSZ18"/>
    <s v="Szakdolgozatkészítés és gyakorlati képzés"/>
    <s v="3BSLK1TSN00017"/>
    <x v="35"/>
    <n v="2"/>
    <n v="0"/>
    <n v="2"/>
    <n v="0"/>
    <x v="21"/>
    <s v="Kiss Zoltán"/>
  </r>
  <r>
    <s v="3BNPSZ18"/>
    <s v="Szakdolgozatkészítés és gyakorlati képzés"/>
    <s v="3BMKT1SZS20017"/>
    <x v="36"/>
    <n v="6"/>
    <n v="0"/>
    <n v="0"/>
    <n v="0"/>
    <x v="22"/>
    <s v="Olsovszkyné Némedi Andrea"/>
  </r>
  <r>
    <s v="3BNPSZ18"/>
    <s v="Szakdolgozatkészítés és gyakorlati képzés"/>
    <s v="3BMKT1SZS30017"/>
    <x v="37"/>
    <n v="7"/>
    <n v="0"/>
    <n v="0"/>
    <n v="10"/>
    <x v="22"/>
    <s v="Olsovszkyné Némedi Andrea"/>
  </r>
  <r>
    <s v="3BNPSZ18"/>
    <s v="Szakdolgozatkészítés és gyakorlati képzés"/>
    <s v="3BMKT1SZG00017"/>
    <x v="38"/>
    <n v="7"/>
    <n v="0"/>
    <n v="400"/>
    <n v="20"/>
    <x v="22"/>
    <s v="Olsovszkyné Némedi Andrea"/>
  </r>
  <r>
    <s v="3BNPSZ18"/>
    <s v="Vállalatértékelés modul"/>
    <s v="3BPKT3LEL00017"/>
    <x v="39"/>
    <n v="4"/>
    <n v="1"/>
    <n v="2"/>
    <n v="4"/>
    <x v="20"/>
    <s v="Koroseczné Pavlin Rita"/>
  </r>
  <r>
    <s v="3BNPSZ18"/>
    <s v="Vállalatértékelés modul"/>
    <s v="3BPKT3SCP00017"/>
    <x v="40"/>
    <n v="5"/>
    <n v="1"/>
    <n v="2"/>
    <n v="5"/>
    <x v="20"/>
    <s v="Koroseczné Pavlin Rita"/>
  </r>
  <r>
    <s v="3BNPSZ18"/>
    <s v="Vállalatértékelés modul"/>
    <s v="3BPKT3VAE00017"/>
    <x v="41"/>
    <n v="6"/>
    <n v="1"/>
    <n v="2"/>
    <n v="6"/>
    <x v="20"/>
    <s v="Koroseczné Pavlin Rita"/>
  </r>
  <r>
    <s v="3BNPSZ18"/>
    <s v="Államháztartási modul"/>
    <s v="3BPKT3KOG00017"/>
    <x v="42"/>
    <n v="3"/>
    <n v="1"/>
    <n v="2"/>
    <n v="4"/>
    <x v="19"/>
    <s v="Parádi-Dolgos Anett"/>
  </r>
  <r>
    <s v="3BNPSZ18"/>
    <s v="Államháztartási modul"/>
    <s v="3BPKT3AKK00017"/>
    <x v="43"/>
    <n v="5"/>
    <n v="1"/>
    <n v="2"/>
    <n v="5"/>
    <x v="10"/>
    <s v="Wickert Irén"/>
  </r>
  <r>
    <s v="3BNPSZ18"/>
    <s v="Államháztartási modul"/>
    <s v="3BPKT3KSS00017"/>
    <x v="44"/>
    <n v="5"/>
    <n v="1"/>
    <n v="2"/>
    <n v="6"/>
    <x v="10"/>
    <s v="Wickert Irén"/>
  </r>
  <r>
    <s v="3BNPSZ18"/>
    <s v="Területi elemzések modul"/>
    <s v="3BTTT3TKM00017"/>
    <x v="45"/>
    <n v="4"/>
    <n v="1"/>
    <n v="2"/>
    <n v="4"/>
    <x v="16"/>
    <s v="Molnár Gábor"/>
  </r>
  <r>
    <s v="3BNPSZ18"/>
    <s v="Területi elemzések modul"/>
    <s v="3BMIT3TIN00017"/>
    <x v="46"/>
    <n v="5"/>
    <n v="1"/>
    <n v="2"/>
    <n v="5"/>
    <x v="23"/>
    <s v="Barna Róbert"/>
  </r>
  <r>
    <s v="3BNPSZ18"/>
    <s v="Területi elemzések modul"/>
    <s v="3BRTS3REM00018"/>
    <x v="47"/>
    <n v="6"/>
    <n v="1"/>
    <n v="2"/>
    <n v="6"/>
    <x v="24"/>
    <s v="Horváthné Kovács Bernadett"/>
  </r>
  <r>
    <s v="3BNPSZ18"/>
    <s v="Cégvezetés modul"/>
    <s v="3BAMT3MPI00017"/>
    <x v="48"/>
    <n v="4"/>
    <n v="0"/>
    <n v="3"/>
    <n v="4"/>
    <x v="13"/>
    <s v="Kőműves Zsolt"/>
  </r>
  <r>
    <s v="3BNPSZ18"/>
    <s v="Cégvezetés modul"/>
    <s v="3BAMT3HST00017"/>
    <x v="49"/>
    <n v="5"/>
    <n v="0"/>
    <n v="3"/>
    <n v="5"/>
    <x v="14"/>
    <s v="Szabó-Szentgróti Gábor"/>
  </r>
  <r>
    <s v="3BNPSZ18"/>
    <s v="Cégvezetés modul"/>
    <s v="3BAMT3KMT00017"/>
    <x v="50"/>
    <n v="6"/>
    <n v="0"/>
    <n v="3"/>
    <n v="6"/>
    <x v="1"/>
    <s v="Berke Szilárd"/>
  </r>
  <r>
    <s v="3BNPSZ18"/>
    <s v="Matematikai készségfejlesztés modul"/>
    <s v="3BMIT3SMM00017"/>
    <x v="51"/>
    <n v="1"/>
    <n v="0"/>
    <n v="3"/>
    <n v="5"/>
    <x v="2"/>
    <s v="Stettner Eleonóra"/>
  </r>
  <r>
    <s v="3BNPSZ18"/>
    <s v="Matematikai készségfejlesztés modul"/>
    <s v="3BMIT3SZM00017"/>
    <x v="52"/>
    <n v="2"/>
    <n v="0"/>
    <n v="3"/>
    <n v="5"/>
    <x v="2"/>
    <s v="Stettner Eleonóra"/>
  </r>
  <r>
    <s v="3BNPSZ18"/>
    <s v="Matematikai készségfejlesztés modul"/>
    <s v="3BMIT3OPT00017"/>
    <x v="53"/>
    <n v="3"/>
    <n v="2"/>
    <n v="2"/>
    <n v="5"/>
    <x v="3"/>
    <s v="Bánkuti Gyöngyi"/>
  </r>
  <r>
    <s v="3BNPSZ18"/>
    <s v="További Szabadon választható tárgyak"/>
    <s v="3BINI3SZI00017"/>
    <x v="54"/>
    <n v="4"/>
    <n v="0"/>
    <n v="2"/>
    <n v="0"/>
    <x v="15"/>
    <s v="Kopházi Erzsébet"/>
  </r>
  <r>
    <s v="3BNPSZ18"/>
    <s v="További Szabadon választható tárgyak"/>
    <s v="3BINI3SZE00017"/>
    <x v="55"/>
    <n v="1"/>
    <n v="0"/>
    <n v="2"/>
    <n v="0"/>
    <x v="15"/>
    <s v="Kopházi Erzsébet"/>
  </r>
  <r>
    <s v="3BNPSZ18"/>
    <s v="További Szabadon választható tárgyak"/>
    <s v="3BAMT3SZT00017"/>
    <x v="56"/>
    <n v="4"/>
    <n v="0"/>
    <n v="3"/>
    <n v="5"/>
    <x v="0"/>
    <s v="Borbély Csab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imutatás2" cacheId="4" applyNumberFormats="0" applyBorderFormats="0" applyFontFormats="0" applyPatternFormats="0" applyAlignmentFormats="0" applyWidthHeightFormats="1" dataCaption="Értékek" updatedVersion="3" minRefreshableVersion="3" showCalcMbrs="0" useAutoFormatting="1" itemPrintTitles="1" createdVersion="3" indent="0" outline="1" outlineData="1" multipleFieldFilters="0">
  <location ref="B3:C86" firstHeaderRow="1" firstDataRow="1" firstDataCol="1"/>
  <pivotFields count="10">
    <pivotField showAll="0"/>
    <pivotField showAll="0"/>
    <pivotField showAll="0"/>
    <pivotField axis="axisRow" showAll="0">
      <items count="58">
        <item x="6"/>
        <item x="49"/>
        <item x="25"/>
        <item x="3"/>
        <item x="43"/>
        <item x="27"/>
        <item x="26"/>
        <item x="32"/>
        <item x="15"/>
        <item x="29"/>
        <item x="20"/>
        <item x="21"/>
        <item x="2"/>
        <item x="50"/>
        <item x="42"/>
        <item x="23"/>
        <item x="44"/>
        <item x="13"/>
        <item x="39"/>
        <item x="12"/>
        <item x="7"/>
        <item x="48"/>
        <item x="8"/>
        <item x="31"/>
        <item x="53"/>
        <item x="22"/>
        <item x="28"/>
        <item x="9"/>
        <item x="47"/>
        <item x="40"/>
        <item x="56"/>
        <item x="38"/>
        <item x="16"/>
        <item x="17"/>
        <item x="18"/>
        <item x="54"/>
        <item x="55"/>
        <item x="19"/>
        <item x="36"/>
        <item x="37"/>
        <item x="51"/>
        <item x="52"/>
        <item x="10"/>
        <item x="33"/>
        <item x="0"/>
        <item x="45"/>
        <item x="46"/>
        <item x="34"/>
        <item x="35"/>
        <item x="11"/>
        <item x="4"/>
        <item x="1"/>
        <item x="5"/>
        <item x="41"/>
        <item x="24"/>
        <item x="14"/>
        <item x="30"/>
        <item t="default"/>
      </items>
    </pivotField>
    <pivotField showAll="0"/>
    <pivotField showAll="0"/>
    <pivotField showAll="0"/>
    <pivotField dataField="1" showAll="0"/>
    <pivotField axis="axisRow" showAll="0">
      <items count="26">
        <item x="6"/>
        <item x="3"/>
        <item x="23"/>
        <item x="1"/>
        <item x="0"/>
        <item x="7"/>
        <item x="18"/>
        <item x="24"/>
        <item x="21"/>
        <item x="15"/>
        <item x="8"/>
        <item x="20"/>
        <item x="13"/>
        <item x="16"/>
        <item x="4"/>
        <item x="5"/>
        <item x="22"/>
        <item x="19"/>
        <item x="2"/>
        <item x="14"/>
        <item x="17"/>
        <item x="11"/>
        <item x="12"/>
        <item x="9"/>
        <item x="10"/>
        <item t="default"/>
      </items>
    </pivotField>
    <pivotField showAll="0"/>
  </pivotFields>
  <rowFields count="2">
    <field x="8"/>
    <field x="3"/>
  </rowFields>
  <rowItems count="83">
    <i>
      <x/>
    </i>
    <i r="1">
      <x/>
    </i>
    <i>
      <x v="1"/>
    </i>
    <i r="1">
      <x v="3"/>
    </i>
    <i r="1">
      <x v="24"/>
    </i>
    <i>
      <x v="2"/>
    </i>
    <i r="1">
      <x v="46"/>
    </i>
    <i>
      <x v="3"/>
    </i>
    <i r="1">
      <x v="13"/>
    </i>
    <i r="1">
      <x v="51"/>
    </i>
    <i>
      <x v="4"/>
    </i>
    <i r="1">
      <x v="30"/>
    </i>
    <i r="1">
      <x v="44"/>
    </i>
    <i r="1">
      <x v="49"/>
    </i>
    <i>
      <x v="5"/>
    </i>
    <i r="1">
      <x v="20"/>
    </i>
    <i>
      <x v="6"/>
    </i>
    <i r="1">
      <x v="25"/>
    </i>
    <i r="1">
      <x v="54"/>
    </i>
    <i>
      <x v="7"/>
    </i>
    <i r="1">
      <x v="28"/>
    </i>
    <i>
      <x v="8"/>
    </i>
    <i r="1">
      <x v="47"/>
    </i>
    <i r="1">
      <x v="48"/>
    </i>
    <i>
      <x v="9"/>
    </i>
    <i r="1">
      <x v="32"/>
    </i>
    <i r="1">
      <x v="33"/>
    </i>
    <i r="1">
      <x v="34"/>
    </i>
    <i r="1">
      <x v="35"/>
    </i>
    <i r="1">
      <x v="36"/>
    </i>
    <i r="1">
      <x v="37"/>
    </i>
    <i>
      <x v="10"/>
    </i>
    <i r="1">
      <x v="22"/>
    </i>
    <i>
      <x v="11"/>
    </i>
    <i r="1">
      <x v="2"/>
    </i>
    <i r="1">
      <x v="18"/>
    </i>
    <i r="1">
      <x v="29"/>
    </i>
    <i r="1">
      <x v="53"/>
    </i>
    <i>
      <x v="12"/>
    </i>
    <i r="1">
      <x v="21"/>
    </i>
    <i r="1">
      <x v="55"/>
    </i>
    <i>
      <x v="13"/>
    </i>
    <i r="1">
      <x v="10"/>
    </i>
    <i r="1">
      <x v="45"/>
    </i>
    <i>
      <x v="14"/>
    </i>
    <i r="1">
      <x v="50"/>
    </i>
    <i>
      <x v="15"/>
    </i>
    <i r="1">
      <x v="52"/>
    </i>
    <i>
      <x v="16"/>
    </i>
    <i r="1">
      <x v="31"/>
    </i>
    <i r="1">
      <x v="38"/>
    </i>
    <i r="1">
      <x v="39"/>
    </i>
    <i>
      <x v="17"/>
    </i>
    <i r="1">
      <x v="14"/>
    </i>
    <i r="1">
      <x v="15"/>
    </i>
    <i>
      <x v="18"/>
    </i>
    <i r="1">
      <x v="12"/>
    </i>
    <i r="1">
      <x v="40"/>
    </i>
    <i r="1">
      <x v="41"/>
    </i>
    <i>
      <x v="19"/>
    </i>
    <i r="1">
      <x v="1"/>
    </i>
    <i r="1">
      <x v="8"/>
    </i>
    <i>
      <x v="20"/>
    </i>
    <i r="1">
      <x v="11"/>
    </i>
    <i>
      <x v="21"/>
    </i>
    <i r="1">
      <x v="19"/>
    </i>
    <i>
      <x v="22"/>
    </i>
    <i r="1">
      <x v="17"/>
    </i>
    <i>
      <x v="23"/>
    </i>
    <i r="1">
      <x v="5"/>
    </i>
    <i r="1">
      <x v="6"/>
    </i>
    <i r="1">
      <x v="27"/>
    </i>
    <i>
      <x v="24"/>
    </i>
    <i r="1">
      <x v="4"/>
    </i>
    <i r="1">
      <x v="7"/>
    </i>
    <i r="1">
      <x v="9"/>
    </i>
    <i r="1">
      <x v="16"/>
    </i>
    <i r="1">
      <x v="23"/>
    </i>
    <i r="1">
      <x v="26"/>
    </i>
    <i r="1">
      <x v="42"/>
    </i>
    <i r="1">
      <x v="43"/>
    </i>
    <i r="1">
      <x v="56"/>
    </i>
    <i t="grand">
      <x/>
    </i>
  </rowItems>
  <colItems count="1">
    <i/>
  </colItems>
  <dataFields count="1">
    <dataField name="Összeg / kreditértéke" fld="7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198"/>
  <sheetViews>
    <sheetView tabSelected="1" topLeftCell="A70" zoomScale="70" zoomScaleNormal="70" zoomScaleSheetLayoutView="80" workbookViewId="0">
      <selection activeCell="B115" sqref="B115"/>
    </sheetView>
  </sheetViews>
  <sheetFormatPr defaultRowHeight="12.75" x14ac:dyDescent="0.2"/>
  <cols>
    <col min="1" max="1" width="16.85546875" style="5" bestFit="1" customWidth="1"/>
    <col min="2" max="2" width="51.28515625" style="5" customWidth="1"/>
    <col min="3" max="3" width="45.85546875" style="5" customWidth="1"/>
    <col min="4" max="4" width="40.85546875" style="6" customWidth="1"/>
    <col min="5" max="5" width="10.140625" style="5" customWidth="1"/>
    <col min="6" max="7" width="3.28515625" style="5" customWidth="1"/>
    <col min="8" max="8" width="5.28515625" style="5" customWidth="1"/>
    <col min="9" max="9" width="5.140625" style="5" customWidth="1"/>
    <col min="10" max="10" width="5.5703125" style="5" customWidth="1"/>
    <col min="11" max="11" width="7.85546875" style="5" customWidth="1"/>
    <col min="12" max="12" width="5.28515625" style="5" customWidth="1"/>
    <col min="13" max="13" width="7.42578125" style="5" customWidth="1"/>
    <col min="14" max="14" width="5.140625" style="5" customWidth="1"/>
    <col min="15" max="15" width="6.7109375" style="5" customWidth="1"/>
    <col min="16" max="17" width="3.28515625" style="5" customWidth="1"/>
    <col min="18" max="19" width="5.140625" style="5" customWidth="1"/>
    <col min="20" max="22" width="3.28515625" style="5" customWidth="1"/>
    <col min="23" max="23" width="6.5703125" style="5" customWidth="1"/>
    <col min="24" max="24" width="5.140625" style="5" customWidth="1"/>
    <col min="25" max="27" width="3.28515625" style="5" customWidth="1"/>
    <col min="28" max="28" width="4.28515625" style="5" customWidth="1"/>
    <col min="29" max="29" width="5.140625" style="5" customWidth="1"/>
    <col min="30" max="32" width="3.28515625" style="5" customWidth="1"/>
    <col min="33" max="33" width="4.28515625" style="5" customWidth="1"/>
    <col min="34" max="34" width="5.140625" style="5" customWidth="1"/>
    <col min="35" max="35" width="3.28515625" style="5" customWidth="1"/>
    <col min="36" max="36" width="5" style="5" customWidth="1"/>
    <col min="37" max="37" width="4" style="5" customWidth="1"/>
    <col min="38" max="38" width="4.42578125" style="5" customWidth="1"/>
    <col min="39" max="39" width="5.140625" style="5" customWidth="1"/>
    <col min="40" max="40" width="45.5703125" style="403" customWidth="1"/>
    <col min="41" max="41" width="36.28515625" style="404" customWidth="1"/>
    <col min="42" max="42" width="24" customWidth="1"/>
    <col min="43" max="43" width="30.5703125" customWidth="1"/>
  </cols>
  <sheetData>
    <row r="1" spans="1:41" ht="18" x14ac:dyDescent="0.2">
      <c r="A1" s="500" t="s">
        <v>116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0"/>
      <c r="S1" s="500"/>
      <c r="T1" s="500"/>
      <c r="U1" s="500"/>
      <c r="V1" s="500"/>
      <c r="W1" s="500"/>
      <c r="X1" s="500"/>
      <c r="Y1" s="500"/>
      <c r="Z1" s="500"/>
      <c r="AA1" s="500"/>
      <c r="AB1" s="500"/>
      <c r="AC1" s="500"/>
      <c r="AD1" s="500"/>
      <c r="AE1" s="500"/>
      <c r="AF1" s="500"/>
      <c r="AG1" s="500"/>
      <c r="AH1" s="500"/>
      <c r="AI1" s="500"/>
      <c r="AJ1" s="500"/>
      <c r="AK1" s="500"/>
      <c r="AL1" s="500"/>
      <c r="AM1" s="500"/>
      <c r="AN1" s="500"/>
      <c r="AO1" s="500"/>
    </row>
    <row r="2" spans="1:41" ht="18" x14ac:dyDescent="0.2">
      <c r="A2" s="500" t="s">
        <v>85</v>
      </c>
      <c r="B2" s="500"/>
      <c r="C2" s="500"/>
      <c r="D2" s="500"/>
      <c r="E2" s="500"/>
      <c r="F2" s="500"/>
      <c r="G2" s="500"/>
      <c r="H2" s="500"/>
      <c r="I2" s="500"/>
      <c r="J2" s="500"/>
      <c r="K2" s="500"/>
      <c r="L2" s="500"/>
      <c r="M2" s="500"/>
      <c r="N2" s="500"/>
      <c r="O2" s="500"/>
      <c r="P2" s="500"/>
      <c r="Q2" s="500"/>
      <c r="R2" s="500"/>
      <c r="S2" s="500"/>
      <c r="T2" s="500"/>
      <c r="U2" s="500"/>
      <c r="V2" s="500"/>
      <c r="W2" s="500"/>
      <c r="X2" s="500"/>
      <c r="Y2" s="500"/>
      <c r="Z2" s="500"/>
      <c r="AA2" s="500"/>
      <c r="AB2" s="500"/>
      <c r="AC2" s="500"/>
      <c r="AD2" s="500"/>
      <c r="AE2" s="500"/>
      <c r="AF2" s="500"/>
      <c r="AG2" s="500"/>
      <c r="AH2" s="500"/>
      <c r="AI2" s="500"/>
      <c r="AJ2" s="500"/>
      <c r="AK2" s="500"/>
      <c r="AL2" s="500"/>
      <c r="AM2" s="500"/>
      <c r="AN2" s="500"/>
      <c r="AO2" s="500"/>
    </row>
    <row r="3" spans="1:41" ht="15.75" x14ac:dyDescent="0.2">
      <c r="A3" s="501" t="s">
        <v>314</v>
      </c>
      <c r="B3" s="501"/>
      <c r="C3" s="501"/>
      <c r="D3" s="501"/>
      <c r="E3" s="501"/>
      <c r="F3" s="501"/>
      <c r="G3" s="501"/>
      <c r="H3" s="501"/>
      <c r="I3" s="501"/>
      <c r="J3" s="501"/>
      <c r="K3" s="501"/>
      <c r="L3" s="501"/>
      <c r="M3" s="501"/>
      <c r="N3" s="501"/>
      <c r="O3" s="501"/>
      <c r="P3" s="501"/>
      <c r="Q3" s="501"/>
      <c r="R3" s="501"/>
      <c r="S3" s="501"/>
      <c r="T3" s="501"/>
      <c r="U3" s="501"/>
      <c r="V3" s="501"/>
      <c r="W3" s="501"/>
      <c r="X3" s="501"/>
      <c r="Y3" s="501"/>
      <c r="Z3" s="501"/>
      <c r="AA3" s="501"/>
      <c r="AB3" s="501"/>
      <c r="AC3" s="501"/>
      <c r="AD3" s="501"/>
      <c r="AE3" s="501"/>
      <c r="AF3" s="501"/>
      <c r="AG3" s="501"/>
      <c r="AH3" s="501"/>
      <c r="AI3" s="501"/>
      <c r="AJ3" s="501"/>
      <c r="AK3" s="501"/>
      <c r="AL3" s="501"/>
      <c r="AM3" s="501"/>
      <c r="AN3" s="501"/>
      <c r="AO3" s="501"/>
    </row>
    <row r="4" spans="1:41" ht="15.75" x14ac:dyDescent="0.2">
      <c r="A4" s="501" t="s">
        <v>33</v>
      </c>
      <c r="B4" s="501"/>
      <c r="C4" s="501"/>
      <c r="D4" s="501"/>
      <c r="E4" s="501"/>
      <c r="F4" s="501"/>
      <c r="G4" s="501"/>
      <c r="H4" s="501"/>
      <c r="I4" s="501"/>
      <c r="J4" s="501"/>
      <c r="K4" s="501"/>
      <c r="L4" s="501"/>
      <c r="M4" s="501"/>
      <c r="N4" s="501"/>
      <c r="O4" s="501"/>
      <c r="P4" s="501"/>
      <c r="Q4" s="501"/>
      <c r="R4" s="501"/>
      <c r="S4" s="501"/>
      <c r="T4" s="501"/>
      <c r="U4" s="501"/>
      <c r="V4" s="501"/>
      <c r="W4" s="501"/>
      <c r="X4" s="501"/>
      <c r="Y4" s="501"/>
      <c r="Z4" s="501"/>
      <c r="AA4" s="501"/>
      <c r="AB4" s="501"/>
      <c r="AC4" s="501"/>
      <c r="AD4" s="501"/>
      <c r="AE4" s="501"/>
      <c r="AF4" s="501"/>
      <c r="AG4" s="501"/>
      <c r="AH4" s="501"/>
      <c r="AI4" s="501"/>
      <c r="AJ4" s="501"/>
      <c r="AK4" s="501"/>
      <c r="AL4" s="501"/>
      <c r="AM4" s="501"/>
      <c r="AN4" s="501"/>
      <c r="AO4" s="501"/>
    </row>
    <row r="5" spans="1:41" s="10" customFormat="1" ht="14.25" x14ac:dyDescent="0.2">
      <c r="A5" s="502" t="s">
        <v>315</v>
      </c>
      <c r="B5" s="502"/>
      <c r="C5" s="502"/>
      <c r="D5" s="502"/>
      <c r="E5" s="502"/>
      <c r="F5" s="502"/>
      <c r="G5" s="502"/>
      <c r="H5" s="502"/>
      <c r="I5" s="502"/>
      <c r="J5" s="502"/>
      <c r="K5" s="502"/>
      <c r="L5" s="502"/>
      <c r="M5" s="502"/>
      <c r="N5" s="502"/>
      <c r="O5" s="502"/>
      <c r="P5" s="502"/>
      <c r="Q5" s="502"/>
      <c r="R5" s="502"/>
      <c r="S5" s="502"/>
      <c r="T5" s="502"/>
      <c r="U5" s="502"/>
      <c r="V5" s="502"/>
      <c r="W5" s="502"/>
      <c r="X5" s="502"/>
      <c r="Y5" s="502"/>
      <c r="Z5" s="502"/>
      <c r="AA5" s="502"/>
      <c r="AB5" s="502"/>
      <c r="AC5" s="502"/>
      <c r="AD5" s="502"/>
      <c r="AE5" s="502"/>
      <c r="AF5" s="502"/>
      <c r="AG5" s="502"/>
      <c r="AH5" s="502"/>
      <c r="AI5" s="502"/>
      <c r="AJ5" s="502"/>
      <c r="AK5" s="502"/>
      <c r="AL5" s="502"/>
      <c r="AM5" s="502"/>
      <c r="AN5" s="502"/>
      <c r="AO5" s="502"/>
    </row>
    <row r="7" spans="1:41" ht="13.5" thickBot="1" x14ac:dyDescent="0.25"/>
    <row r="8" spans="1:41" ht="39" customHeight="1" thickBot="1" x14ac:dyDescent="0.25">
      <c r="A8" s="3"/>
      <c r="B8" s="300" t="s">
        <v>15</v>
      </c>
      <c r="C8" s="16"/>
      <c r="D8" s="17" t="s">
        <v>63</v>
      </c>
      <c r="E8" s="3"/>
      <c r="F8" s="3"/>
      <c r="G8" s="3"/>
      <c r="H8" s="3"/>
      <c r="I8" s="495" t="s">
        <v>126</v>
      </c>
      <c r="J8" s="496"/>
      <c r="K8" s="497"/>
      <c r="L8" s="97"/>
      <c r="M8" s="495" t="s">
        <v>127</v>
      </c>
      <c r="N8" s="496"/>
      <c r="O8" s="497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12"/>
    </row>
    <row r="9" spans="1:41" ht="14.25" x14ac:dyDescent="0.2">
      <c r="A9" s="3"/>
      <c r="B9" s="305" t="s">
        <v>43</v>
      </c>
      <c r="C9" s="122"/>
      <c r="D9" s="307">
        <f>D48</f>
        <v>80</v>
      </c>
      <c r="E9" s="3" t="s">
        <v>64</v>
      </c>
      <c r="F9" s="3"/>
      <c r="G9" s="3"/>
      <c r="H9" s="3"/>
      <c r="I9" s="239" t="s">
        <v>128</v>
      </c>
      <c r="J9" s="240">
        <f>SUM(E81,J81,O81,T81,Y81,AD81)+AF81</f>
        <v>637</v>
      </c>
      <c r="K9" s="241">
        <f>J9/J$11</f>
        <v>0.36842105263157893</v>
      </c>
      <c r="L9" s="3"/>
      <c r="M9" s="239" t="s">
        <v>128</v>
      </c>
      <c r="N9" s="240">
        <f>J9</f>
        <v>637</v>
      </c>
      <c r="O9" s="241">
        <f>N9/N$11</f>
        <v>0.29920150305307658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12"/>
    </row>
    <row r="10" spans="1:41" ht="14.25" x14ac:dyDescent="0.2">
      <c r="A10" s="3"/>
      <c r="B10" s="306" t="s">
        <v>44</v>
      </c>
      <c r="C10" s="237"/>
      <c r="D10" s="308">
        <f>D53</f>
        <v>15</v>
      </c>
      <c r="E10" s="102" t="s">
        <v>66</v>
      </c>
      <c r="F10" s="3"/>
      <c r="G10" s="3"/>
      <c r="H10" s="3"/>
      <c r="I10" s="242" t="s">
        <v>129</v>
      </c>
      <c r="J10" s="243">
        <f>SUM(AE81,Z81,U81,P81,K81,F81)</f>
        <v>1092</v>
      </c>
      <c r="K10" s="241">
        <f>J10/J$11</f>
        <v>0.63157894736842102</v>
      </c>
      <c r="L10" s="97"/>
      <c r="M10" s="242" t="s">
        <v>129</v>
      </c>
      <c r="N10" s="243">
        <f>J10+AJ81</f>
        <v>1492</v>
      </c>
      <c r="O10" s="241">
        <f>N10/N$11</f>
        <v>0.70079849694692342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12"/>
    </row>
    <row r="11" spans="1:41" ht="15" thickBot="1" x14ac:dyDescent="0.25">
      <c r="A11" s="3"/>
      <c r="B11" s="306" t="s">
        <v>45</v>
      </c>
      <c r="C11" s="237"/>
      <c r="D11" s="308">
        <f>D71</f>
        <v>70</v>
      </c>
      <c r="E11" s="3" t="s">
        <v>65</v>
      </c>
      <c r="F11" s="3"/>
      <c r="G11" s="3"/>
      <c r="H11" s="3"/>
      <c r="I11" s="244" t="s">
        <v>130</v>
      </c>
      <c r="J11" s="245">
        <f>SUM(J9:J10)</f>
        <v>1729</v>
      </c>
      <c r="K11" s="246">
        <f>J11/J$11</f>
        <v>1</v>
      </c>
      <c r="L11" s="97"/>
      <c r="M11" s="244" t="s">
        <v>130</v>
      </c>
      <c r="N11" s="245">
        <f>SUM(N9:N10)</f>
        <v>2129</v>
      </c>
      <c r="O11" s="241">
        <f>N11/N$11</f>
        <v>1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12"/>
    </row>
    <row r="12" spans="1:41" ht="15" thickTop="1" x14ac:dyDescent="0.2">
      <c r="A12" s="3"/>
      <c r="B12" s="299" t="s">
        <v>47</v>
      </c>
      <c r="C12" s="40"/>
      <c r="D12" s="309">
        <v>0</v>
      </c>
      <c r="E12" s="3">
        <v>30</v>
      </c>
      <c r="F12" s="3"/>
      <c r="G12" s="3"/>
      <c r="H12" s="3"/>
      <c r="I12" s="498" t="s">
        <v>131</v>
      </c>
      <c r="J12" s="499"/>
      <c r="K12" s="3"/>
      <c r="L12" s="3"/>
      <c r="M12" s="498" t="s">
        <v>131</v>
      </c>
      <c r="N12" s="499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12"/>
    </row>
    <row r="13" spans="1:41" ht="15" thickBot="1" x14ac:dyDescent="0.25">
      <c r="A13" s="3"/>
      <c r="B13" s="299" t="s">
        <v>10</v>
      </c>
      <c r="C13" s="40"/>
      <c r="D13" s="309">
        <v>15</v>
      </c>
      <c r="E13" s="3" t="s">
        <v>67</v>
      </c>
      <c r="F13" s="3"/>
      <c r="G13" s="3"/>
      <c r="H13" s="3"/>
      <c r="I13" s="247">
        <f>J11/(D15-D14)</f>
        <v>9.6055555555555561</v>
      </c>
      <c r="J13" s="248" t="s">
        <v>132</v>
      </c>
      <c r="K13" s="3"/>
      <c r="L13" s="3"/>
      <c r="M13" s="247">
        <f>N11/D15</f>
        <v>10.138095238095238</v>
      </c>
      <c r="N13" s="248" t="s">
        <v>132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12"/>
    </row>
    <row r="14" spans="1:41" ht="15.75" thickTop="1" thickBot="1" x14ac:dyDescent="0.25">
      <c r="A14" s="3"/>
      <c r="B14" s="303" t="s">
        <v>46</v>
      </c>
      <c r="C14" s="302"/>
      <c r="D14" s="310">
        <f>D79</f>
        <v>30</v>
      </c>
      <c r="E14" s="3">
        <v>30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12"/>
    </row>
    <row r="15" spans="1:41" ht="13.5" thickBot="1" x14ac:dyDescent="0.25">
      <c r="B15" s="301" t="s">
        <v>34</v>
      </c>
      <c r="C15" s="301"/>
      <c r="D15" s="304">
        <f>SUM(D9:D14)</f>
        <v>210</v>
      </c>
      <c r="L15" s="100"/>
    </row>
    <row r="17" spans="1:42" ht="13.5" thickBot="1" x14ac:dyDescent="0.25"/>
    <row r="18" spans="1:42" s="1" customFormat="1" ht="12.75" customHeight="1" x14ac:dyDescent="0.2">
      <c r="A18" s="480" t="s">
        <v>11</v>
      </c>
      <c r="B18" s="480" t="s">
        <v>0</v>
      </c>
      <c r="C18" s="289"/>
      <c r="D18" s="485" t="s">
        <v>14</v>
      </c>
      <c r="E18" s="486" t="s">
        <v>1</v>
      </c>
      <c r="F18" s="487"/>
      <c r="G18" s="487"/>
      <c r="H18" s="487"/>
      <c r="I18" s="488"/>
      <c r="J18" s="486" t="s">
        <v>4</v>
      </c>
      <c r="K18" s="487"/>
      <c r="L18" s="487"/>
      <c r="M18" s="487"/>
      <c r="N18" s="488"/>
      <c r="O18" s="486" t="s">
        <v>5</v>
      </c>
      <c r="P18" s="487"/>
      <c r="Q18" s="487"/>
      <c r="R18" s="487"/>
      <c r="S18" s="488"/>
      <c r="T18" s="486" t="s">
        <v>6</v>
      </c>
      <c r="U18" s="487"/>
      <c r="V18" s="487"/>
      <c r="W18" s="487"/>
      <c r="X18" s="488"/>
      <c r="Y18" s="486" t="s">
        <v>7</v>
      </c>
      <c r="Z18" s="487"/>
      <c r="AA18" s="487"/>
      <c r="AB18" s="487"/>
      <c r="AC18" s="488"/>
      <c r="AD18" s="486" t="s">
        <v>8</v>
      </c>
      <c r="AE18" s="487"/>
      <c r="AF18" s="487"/>
      <c r="AG18" s="487"/>
      <c r="AH18" s="488"/>
      <c r="AI18" s="486" t="s">
        <v>9</v>
      </c>
      <c r="AJ18" s="487"/>
      <c r="AK18" s="487"/>
      <c r="AL18" s="487"/>
      <c r="AM18" s="488"/>
      <c r="AN18" s="489" t="s">
        <v>134</v>
      </c>
      <c r="AO18" s="492" t="s">
        <v>135</v>
      </c>
    </row>
    <row r="19" spans="1:42" s="1" customFormat="1" x14ac:dyDescent="0.2">
      <c r="A19" s="481"/>
      <c r="B19" s="483"/>
      <c r="C19" s="290"/>
      <c r="D19" s="481"/>
      <c r="E19" s="477" t="s">
        <v>12</v>
      </c>
      <c r="F19" s="478"/>
      <c r="G19" s="479"/>
      <c r="H19" s="141" t="s">
        <v>13</v>
      </c>
      <c r="I19" s="142" t="s">
        <v>3</v>
      </c>
      <c r="J19" s="477" t="s">
        <v>12</v>
      </c>
      <c r="K19" s="478"/>
      <c r="L19" s="479"/>
      <c r="M19" s="141" t="s">
        <v>13</v>
      </c>
      <c r="N19" s="142" t="s">
        <v>3</v>
      </c>
      <c r="O19" s="477" t="s">
        <v>12</v>
      </c>
      <c r="P19" s="478"/>
      <c r="Q19" s="479"/>
      <c r="R19" s="141" t="s">
        <v>13</v>
      </c>
      <c r="S19" s="142" t="s">
        <v>3</v>
      </c>
      <c r="T19" s="477" t="s">
        <v>12</v>
      </c>
      <c r="U19" s="478"/>
      <c r="V19" s="479"/>
      <c r="W19" s="141" t="s">
        <v>13</v>
      </c>
      <c r="X19" s="142" t="s">
        <v>3</v>
      </c>
      <c r="Y19" s="477" t="s">
        <v>12</v>
      </c>
      <c r="Z19" s="478"/>
      <c r="AA19" s="479"/>
      <c r="AB19" s="141" t="s">
        <v>13</v>
      </c>
      <c r="AC19" s="142" t="s">
        <v>3</v>
      </c>
      <c r="AD19" s="477" t="s">
        <v>12</v>
      </c>
      <c r="AE19" s="478"/>
      <c r="AF19" s="479"/>
      <c r="AG19" s="141" t="s">
        <v>13</v>
      </c>
      <c r="AH19" s="142" t="s">
        <v>3</v>
      </c>
      <c r="AI19" s="477" t="s">
        <v>12</v>
      </c>
      <c r="AJ19" s="478"/>
      <c r="AK19" s="479"/>
      <c r="AL19" s="141" t="s">
        <v>13</v>
      </c>
      <c r="AM19" s="142" t="s">
        <v>3</v>
      </c>
      <c r="AN19" s="490"/>
      <c r="AO19" s="493"/>
      <c r="AP19" s="11"/>
    </row>
    <row r="20" spans="1:42" s="1" customFormat="1" ht="13.5" thickBot="1" x14ac:dyDescent="0.25">
      <c r="A20" s="482"/>
      <c r="B20" s="484"/>
      <c r="C20" s="291"/>
      <c r="D20" s="482"/>
      <c r="E20" s="143" t="s">
        <v>2</v>
      </c>
      <c r="F20" s="144" t="s">
        <v>50</v>
      </c>
      <c r="G20" s="144" t="s">
        <v>51</v>
      </c>
      <c r="H20" s="144"/>
      <c r="I20" s="145"/>
      <c r="J20" s="143" t="s">
        <v>2</v>
      </c>
      <c r="K20" s="144" t="s">
        <v>50</v>
      </c>
      <c r="L20" s="144" t="s">
        <v>51</v>
      </c>
      <c r="M20" s="144"/>
      <c r="N20" s="145"/>
      <c r="O20" s="143" t="s">
        <v>2</v>
      </c>
      <c r="P20" s="144" t="s">
        <v>50</v>
      </c>
      <c r="Q20" s="144" t="s">
        <v>51</v>
      </c>
      <c r="R20" s="144"/>
      <c r="S20" s="145"/>
      <c r="T20" s="143" t="s">
        <v>2</v>
      </c>
      <c r="U20" s="144" t="s">
        <v>50</v>
      </c>
      <c r="V20" s="144" t="s">
        <v>51</v>
      </c>
      <c r="W20" s="144"/>
      <c r="X20" s="145"/>
      <c r="Y20" s="143" t="s">
        <v>2</v>
      </c>
      <c r="Z20" s="144" t="s">
        <v>50</v>
      </c>
      <c r="AA20" s="144" t="s">
        <v>51</v>
      </c>
      <c r="AB20" s="144"/>
      <c r="AC20" s="145"/>
      <c r="AD20" s="143" t="s">
        <v>2</v>
      </c>
      <c r="AE20" s="144" t="s">
        <v>42</v>
      </c>
      <c r="AF20" s="144" t="s">
        <v>51</v>
      </c>
      <c r="AG20" s="144"/>
      <c r="AH20" s="145"/>
      <c r="AI20" s="143" t="s">
        <v>2</v>
      </c>
      <c r="AJ20" s="144" t="s">
        <v>50</v>
      </c>
      <c r="AK20" s="144" t="s">
        <v>51</v>
      </c>
      <c r="AL20" s="144"/>
      <c r="AM20" s="145"/>
      <c r="AN20" s="491"/>
      <c r="AO20" s="494"/>
      <c r="AP20" s="11"/>
    </row>
    <row r="21" spans="1:42" ht="16.5" thickBot="1" x14ac:dyDescent="0.25">
      <c r="A21" s="386" t="s">
        <v>35</v>
      </c>
      <c r="B21" s="387"/>
      <c r="C21" s="387"/>
      <c r="D21" s="387"/>
      <c r="E21" s="387"/>
      <c r="F21" s="387"/>
      <c r="G21" s="387"/>
      <c r="H21" s="387"/>
      <c r="I21" s="387"/>
      <c r="J21" s="387"/>
      <c r="K21" s="387"/>
      <c r="L21" s="387"/>
      <c r="M21" s="387"/>
      <c r="N21" s="387"/>
      <c r="O21" s="387"/>
      <c r="P21" s="387"/>
      <c r="Q21" s="387"/>
      <c r="R21" s="387"/>
      <c r="S21" s="387"/>
      <c r="T21" s="387"/>
      <c r="U21" s="387"/>
      <c r="V21" s="387"/>
      <c r="W21" s="387"/>
      <c r="X21" s="387"/>
      <c r="Y21" s="387"/>
      <c r="Z21" s="387"/>
      <c r="AA21" s="387"/>
      <c r="AB21" s="387"/>
      <c r="AC21" s="387"/>
      <c r="AD21" s="387"/>
      <c r="AE21" s="387"/>
      <c r="AF21" s="387"/>
      <c r="AG21" s="387"/>
      <c r="AH21" s="387"/>
      <c r="AI21" s="387"/>
      <c r="AJ21" s="387"/>
      <c r="AK21" s="387"/>
      <c r="AL21" s="387"/>
      <c r="AM21" s="387"/>
      <c r="AN21" s="405"/>
      <c r="AO21" s="406"/>
      <c r="AP21" s="14"/>
    </row>
    <row r="22" spans="1:42" ht="16.5" thickBot="1" x14ac:dyDescent="0.25">
      <c r="A22" s="384" t="s">
        <v>43</v>
      </c>
      <c r="B22" s="385"/>
      <c r="C22" s="385"/>
      <c r="D22" s="385"/>
      <c r="E22" s="385"/>
      <c r="F22" s="385"/>
      <c r="G22" s="385"/>
      <c r="H22" s="385"/>
      <c r="I22" s="385"/>
      <c r="J22" s="385"/>
      <c r="K22" s="385"/>
      <c r="L22" s="385"/>
      <c r="M22" s="385"/>
      <c r="N22" s="385"/>
      <c r="O22" s="385"/>
      <c r="P22" s="385"/>
      <c r="Q22" s="385"/>
      <c r="R22" s="385"/>
      <c r="S22" s="385"/>
      <c r="T22" s="385"/>
      <c r="U22" s="385"/>
      <c r="V22" s="385"/>
      <c r="W22" s="385"/>
      <c r="X22" s="385"/>
      <c r="Y22" s="385"/>
      <c r="Z22" s="385"/>
      <c r="AA22" s="385"/>
      <c r="AB22" s="385"/>
      <c r="AC22" s="385"/>
      <c r="AD22" s="385"/>
      <c r="AE22" s="385"/>
      <c r="AF22" s="385"/>
      <c r="AG22" s="385"/>
      <c r="AH22" s="385"/>
      <c r="AI22" s="385"/>
      <c r="AJ22" s="385"/>
      <c r="AK22" s="385"/>
      <c r="AL22" s="385"/>
      <c r="AM22" s="385"/>
      <c r="AN22" s="407"/>
      <c r="AO22" s="408"/>
      <c r="AP22" s="59"/>
    </row>
    <row r="23" spans="1:42" s="2" customFormat="1" ht="12.75" customHeight="1" thickBot="1" x14ac:dyDescent="0.25">
      <c r="A23" s="382" t="s">
        <v>55</v>
      </c>
      <c r="B23" s="383"/>
      <c r="C23" s="383"/>
      <c r="D23" s="383"/>
      <c r="E23" s="383"/>
      <c r="F23" s="383"/>
      <c r="G23" s="383"/>
      <c r="H23" s="383"/>
      <c r="I23" s="383"/>
      <c r="J23" s="383"/>
      <c r="K23" s="383"/>
      <c r="L23" s="383"/>
      <c r="M23" s="383"/>
      <c r="N23" s="383"/>
      <c r="O23" s="383"/>
      <c r="P23" s="383"/>
      <c r="Q23" s="383"/>
      <c r="R23" s="383"/>
      <c r="S23" s="383"/>
      <c r="T23" s="383"/>
      <c r="U23" s="383"/>
      <c r="V23" s="383"/>
      <c r="W23" s="383"/>
      <c r="X23" s="383"/>
      <c r="Y23" s="383"/>
      <c r="Z23" s="383"/>
      <c r="AA23" s="383"/>
      <c r="AB23" s="383"/>
      <c r="AC23" s="383"/>
      <c r="AD23" s="383"/>
      <c r="AE23" s="383"/>
      <c r="AF23" s="383"/>
      <c r="AG23" s="383"/>
      <c r="AH23" s="383"/>
      <c r="AI23" s="383"/>
      <c r="AJ23" s="383"/>
      <c r="AK23" s="383"/>
      <c r="AL23" s="383"/>
      <c r="AM23" s="383"/>
      <c r="AN23" s="409"/>
      <c r="AO23" s="410"/>
      <c r="AP23" s="18"/>
    </row>
    <row r="24" spans="1:42" s="2" customFormat="1" ht="12.75" customHeight="1" x14ac:dyDescent="0.2">
      <c r="A24" s="311" t="s">
        <v>152</v>
      </c>
      <c r="B24" s="147" t="s">
        <v>20</v>
      </c>
      <c r="C24" s="311" t="s">
        <v>207</v>
      </c>
      <c r="D24" s="318"/>
      <c r="E24" s="149"/>
      <c r="F24" s="150"/>
      <c r="G24" s="150"/>
      <c r="H24" s="150"/>
      <c r="I24" s="323"/>
      <c r="J24" s="149">
        <v>1</v>
      </c>
      <c r="K24" s="150">
        <v>2</v>
      </c>
      <c r="L24" s="150"/>
      <c r="M24" s="150" t="s">
        <v>29</v>
      </c>
      <c r="N24" s="323">
        <v>5</v>
      </c>
      <c r="O24" s="149"/>
      <c r="P24" s="150"/>
      <c r="Q24" s="150"/>
      <c r="R24" s="150"/>
      <c r="S24" s="151"/>
      <c r="T24" s="214"/>
      <c r="U24" s="150"/>
      <c r="V24" s="150"/>
      <c r="W24" s="150"/>
      <c r="X24" s="323"/>
      <c r="Y24" s="149"/>
      <c r="Z24" s="150"/>
      <c r="AA24" s="150"/>
      <c r="AB24" s="150"/>
      <c r="AC24" s="151"/>
      <c r="AD24" s="326"/>
      <c r="AE24" s="153"/>
      <c r="AF24" s="153"/>
      <c r="AG24" s="153"/>
      <c r="AH24" s="327"/>
      <c r="AI24" s="155"/>
      <c r="AJ24" s="150"/>
      <c r="AK24" s="150"/>
      <c r="AL24" s="150"/>
      <c r="AM24" s="151"/>
      <c r="AN24" s="454" t="s">
        <v>282</v>
      </c>
      <c r="AO24" s="411" t="s">
        <v>25</v>
      </c>
      <c r="AP24" s="18"/>
    </row>
    <row r="25" spans="1:42" s="2" customFormat="1" x14ac:dyDescent="0.2">
      <c r="A25" s="160" t="s">
        <v>153</v>
      </c>
      <c r="B25" s="314" t="s">
        <v>99</v>
      </c>
      <c r="C25" s="160" t="s">
        <v>208</v>
      </c>
      <c r="D25" s="319"/>
      <c r="E25" s="195">
        <v>1</v>
      </c>
      <c r="F25" s="187">
        <v>2</v>
      </c>
      <c r="G25" s="187"/>
      <c r="H25" s="187" t="s">
        <v>29</v>
      </c>
      <c r="I25" s="196">
        <v>4</v>
      </c>
      <c r="J25" s="195"/>
      <c r="K25" s="187"/>
      <c r="L25" s="187"/>
      <c r="M25" s="187"/>
      <c r="N25" s="196"/>
      <c r="O25" s="195"/>
      <c r="P25" s="187"/>
      <c r="Q25" s="187"/>
      <c r="R25" s="187"/>
      <c r="S25" s="192"/>
      <c r="T25" s="230"/>
      <c r="U25" s="187"/>
      <c r="V25" s="187"/>
      <c r="W25" s="187"/>
      <c r="X25" s="196"/>
      <c r="Y25" s="195"/>
      <c r="Z25" s="187"/>
      <c r="AA25" s="187"/>
      <c r="AB25" s="187"/>
      <c r="AC25" s="192"/>
      <c r="AD25" s="230"/>
      <c r="AE25" s="187"/>
      <c r="AF25" s="187"/>
      <c r="AG25" s="187"/>
      <c r="AH25" s="196"/>
      <c r="AI25" s="208"/>
      <c r="AJ25" s="187"/>
      <c r="AK25" s="187"/>
      <c r="AL25" s="187"/>
      <c r="AM25" s="192"/>
      <c r="AN25" s="455" t="s">
        <v>281</v>
      </c>
      <c r="AO25" s="424" t="s">
        <v>301</v>
      </c>
      <c r="AP25" s="18"/>
    </row>
    <row r="26" spans="1:42" s="2" customFormat="1" ht="12.75" customHeight="1" x14ac:dyDescent="0.2">
      <c r="A26" s="312" t="s">
        <v>268</v>
      </c>
      <c r="B26" s="314" t="s">
        <v>114</v>
      </c>
      <c r="C26" s="312" t="s">
        <v>209</v>
      </c>
      <c r="D26" s="319"/>
      <c r="E26" s="195">
        <v>2</v>
      </c>
      <c r="F26" s="187">
        <v>2</v>
      </c>
      <c r="G26" s="187"/>
      <c r="H26" s="187" t="s">
        <v>37</v>
      </c>
      <c r="I26" s="196">
        <v>5</v>
      </c>
      <c r="J26" s="195"/>
      <c r="K26" s="187"/>
      <c r="L26" s="187"/>
      <c r="M26" s="187"/>
      <c r="N26" s="196"/>
      <c r="O26" s="195"/>
      <c r="P26" s="187"/>
      <c r="Q26" s="187"/>
      <c r="R26" s="187"/>
      <c r="S26" s="192"/>
      <c r="T26" s="230"/>
      <c r="U26" s="187"/>
      <c r="V26" s="187"/>
      <c r="W26" s="187"/>
      <c r="X26" s="196"/>
      <c r="Y26" s="195"/>
      <c r="Z26" s="187"/>
      <c r="AA26" s="187"/>
      <c r="AB26" s="187"/>
      <c r="AC26" s="192"/>
      <c r="AD26" s="230"/>
      <c r="AE26" s="187"/>
      <c r="AF26" s="187"/>
      <c r="AG26" s="187"/>
      <c r="AH26" s="196"/>
      <c r="AI26" s="195"/>
      <c r="AJ26" s="187"/>
      <c r="AK26" s="187"/>
      <c r="AL26" s="187"/>
      <c r="AM26" s="192"/>
      <c r="AN26" s="456" t="s">
        <v>282</v>
      </c>
      <c r="AO26" s="412" t="s">
        <v>26</v>
      </c>
      <c r="AP26" s="18"/>
    </row>
    <row r="27" spans="1:42" s="2" customFormat="1" ht="12.75" customHeight="1" x14ac:dyDescent="0.2">
      <c r="A27" s="160" t="s">
        <v>154</v>
      </c>
      <c r="B27" s="234" t="s">
        <v>115</v>
      </c>
      <c r="C27" s="160" t="s">
        <v>210</v>
      </c>
      <c r="D27" s="320" t="s">
        <v>114</v>
      </c>
      <c r="E27" s="195"/>
      <c r="F27" s="187"/>
      <c r="G27" s="187"/>
      <c r="H27" s="187"/>
      <c r="I27" s="196"/>
      <c r="J27" s="195">
        <v>2</v>
      </c>
      <c r="K27" s="187">
        <v>2</v>
      </c>
      <c r="L27" s="187"/>
      <c r="M27" s="187" t="s">
        <v>37</v>
      </c>
      <c r="N27" s="196">
        <v>6</v>
      </c>
      <c r="O27" s="195"/>
      <c r="P27" s="187"/>
      <c r="Q27" s="187"/>
      <c r="R27" s="187"/>
      <c r="S27" s="192"/>
      <c r="T27" s="230"/>
      <c r="U27" s="187"/>
      <c r="V27" s="187"/>
      <c r="W27" s="187"/>
      <c r="X27" s="196"/>
      <c r="Y27" s="195"/>
      <c r="Z27" s="187"/>
      <c r="AA27" s="187"/>
      <c r="AB27" s="187"/>
      <c r="AC27" s="192"/>
      <c r="AD27" s="230"/>
      <c r="AE27" s="187"/>
      <c r="AF27" s="187"/>
      <c r="AG27" s="187"/>
      <c r="AH27" s="196"/>
      <c r="AI27" s="195"/>
      <c r="AJ27" s="187"/>
      <c r="AK27" s="187"/>
      <c r="AL27" s="187"/>
      <c r="AM27" s="192"/>
      <c r="AN27" s="456" t="s">
        <v>282</v>
      </c>
      <c r="AO27" s="412" t="s">
        <v>145</v>
      </c>
      <c r="AP27" s="18"/>
    </row>
    <row r="28" spans="1:42" s="2" customFormat="1" ht="12.75" customHeight="1" x14ac:dyDescent="0.2">
      <c r="A28" s="160" t="s">
        <v>155</v>
      </c>
      <c r="B28" s="234" t="s">
        <v>76</v>
      </c>
      <c r="C28" s="160" t="s">
        <v>211</v>
      </c>
      <c r="D28" s="321"/>
      <c r="E28" s="195"/>
      <c r="F28" s="187"/>
      <c r="G28" s="187"/>
      <c r="H28" s="187"/>
      <c r="I28" s="324"/>
      <c r="J28" s="195">
        <v>0</v>
      </c>
      <c r="K28" s="187">
        <v>4</v>
      </c>
      <c r="L28" s="187"/>
      <c r="M28" s="187" t="s">
        <v>29</v>
      </c>
      <c r="N28" s="324">
        <v>4</v>
      </c>
      <c r="O28" s="195"/>
      <c r="P28" s="187"/>
      <c r="Q28" s="187"/>
      <c r="R28" s="187"/>
      <c r="S28" s="295"/>
      <c r="T28" s="230"/>
      <c r="U28" s="187"/>
      <c r="V28" s="187"/>
      <c r="W28" s="187"/>
      <c r="X28" s="324"/>
      <c r="Y28" s="195"/>
      <c r="Z28" s="187"/>
      <c r="AA28" s="187"/>
      <c r="AB28" s="187"/>
      <c r="AC28" s="295"/>
      <c r="AD28" s="230"/>
      <c r="AE28" s="187"/>
      <c r="AF28" s="187"/>
      <c r="AG28" s="187"/>
      <c r="AH28" s="324"/>
      <c r="AI28" s="195"/>
      <c r="AJ28" s="187"/>
      <c r="AK28" s="187"/>
      <c r="AL28" s="187"/>
      <c r="AM28" s="295"/>
      <c r="AN28" s="456" t="s">
        <v>282</v>
      </c>
      <c r="AO28" s="412" t="s">
        <v>77</v>
      </c>
      <c r="AP28" s="18"/>
    </row>
    <row r="29" spans="1:42" s="2" customFormat="1" ht="12.75" customHeight="1" thickBot="1" x14ac:dyDescent="0.25">
      <c r="A29" s="158" t="s">
        <v>156</v>
      </c>
      <c r="B29" s="159" t="s">
        <v>60</v>
      </c>
      <c r="C29" s="158" t="s">
        <v>212</v>
      </c>
      <c r="D29" s="322" t="s">
        <v>114</v>
      </c>
      <c r="E29" s="138"/>
      <c r="F29" s="139"/>
      <c r="G29" s="139"/>
      <c r="H29" s="139"/>
      <c r="I29" s="325"/>
      <c r="J29" s="138">
        <v>0</v>
      </c>
      <c r="K29" s="139">
        <v>4</v>
      </c>
      <c r="L29" s="139"/>
      <c r="M29" s="139" t="s">
        <v>29</v>
      </c>
      <c r="N29" s="325">
        <v>5</v>
      </c>
      <c r="O29" s="138"/>
      <c r="P29" s="139"/>
      <c r="Q29" s="139"/>
      <c r="R29" s="139"/>
      <c r="S29" s="140"/>
      <c r="T29" s="316"/>
      <c r="U29" s="139"/>
      <c r="V29" s="139"/>
      <c r="W29" s="139"/>
      <c r="X29" s="325"/>
      <c r="Y29" s="138"/>
      <c r="Z29" s="139"/>
      <c r="AA29" s="139"/>
      <c r="AB29" s="139"/>
      <c r="AC29" s="140"/>
      <c r="AD29" s="316"/>
      <c r="AE29" s="139"/>
      <c r="AF29" s="139"/>
      <c r="AG29" s="139"/>
      <c r="AH29" s="325"/>
      <c r="AI29" s="138"/>
      <c r="AJ29" s="139"/>
      <c r="AK29" s="139"/>
      <c r="AL29" s="139"/>
      <c r="AM29" s="140"/>
      <c r="AN29" s="457" t="s">
        <v>282</v>
      </c>
      <c r="AO29" s="413" t="s">
        <v>117</v>
      </c>
      <c r="AP29" s="18"/>
    </row>
    <row r="30" spans="1:42" s="2" customFormat="1" ht="12.75" customHeight="1" thickBot="1" x14ac:dyDescent="0.25">
      <c r="A30" s="382" t="s">
        <v>56</v>
      </c>
      <c r="B30" s="383"/>
      <c r="C30" s="383"/>
      <c r="D30" s="383"/>
      <c r="E30" s="383"/>
      <c r="F30" s="383"/>
      <c r="G30" s="383"/>
      <c r="H30" s="383"/>
      <c r="I30" s="383"/>
      <c r="J30" s="383"/>
      <c r="K30" s="383"/>
      <c r="L30" s="383"/>
      <c r="M30" s="383"/>
      <c r="N30" s="383"/>
      <c r="O30" s="383"/>
      <c r="P30" s="383"/>
      <c r="Q30" s="383"/>
      <c r="R30" s="383"/>
      <c r="S30" s="383"/>
      <c r="T30" s="383"/>
      <c r="U30" s="383"/>
      <c r="V30" s="383"/>
      <c r="W30" s="383"/>
      <c r="X30" s="383"/>
      <c r="Y30" s="383"/>
      <c r="Z30" s="383"/>
      <c r="AA30" s="383"/>
      <c r="AB30" s="383"/>
      <c r="AC30" s="383"/>
      <c r="AD30" s="383"/>
      <c r="AE30" s="383"/>
      <c r="AF30" s="383"/>
      <c r="AG30" s="383"/>
      <c r="AH30" s="383"/>
      <c r="AI30" s="383"/>
      <c r="AJ30" s="383"/>
      <c r="AK30" s="383"/>
      <c r="AL30" s="383"/>
      <c r="AM30" s="383"/>
      <c r="AN30" s="409"/>
      <c r="AO30" s="410"/>
      <c r="AP30" s="18"/>
    </row>
    <row r="31" spans="1:42" s="2" customFormat="1" ht="12.75" customHeight="1" x14ac:dyDescent="0.2">
      <c r="A31" s="311" t="s">
        <v>157</v>
      </c>
      <c r="B31" s="161" t="s">
        <v>16</v>
      </c>
      <c r="C31" s="336" t="s">
        <v>213</v>
      </c>
      <c r="D31" s="148"/>
      <c r="E31" s="214">
        <v>2</v>
      </c>
      <c r="F31" s="150">
        <v>1</v>
      </c>
      <c r="G31" s="150"/>
      <c r="H31" s="150" t="s">
        <v>37</v>
      </c>
      <c r="I31" s="323">
        <v>4</v>
      </c>
      <c r="J31" s="149"/>
      <c r="K31" s="150"/>
      <c r="L31" s="150"/>
      <c r="M31" s="150"/>
      <c r="N31" s="151"/>
      <c r="O31" s="214"/>
      <c r="P31" s="150"/>
      <c r="Q31" s="150"/>
      <c r="R31" s="150"/>
      <c r="S31" s="323"/>
      <c r="T31" s="149"/>
      <c r="U31" s="150"/>
      <c r="V31" s="150"/>
      <c r="W31" s="150"/>
      <c r="X31" s="151"/>
      <c r="Y31" s="214"/>
      <c r="Z31" s="150"/>
      <c r="AA31" s="150"/>
      <c r="AB31" s="150"/>
      <c r="AC31" s="323"/>
      <c r="AD31" s="149"/>
      <c r="AE31" s="150"/>
      <c r="AF31" s="150"/>
      <c r="AG31" s="150"/>
      <c r="AH31" s="151"/>
      <c r="AI31" s="214"/>
      <c r="AJ31" s="150"/>
      <c r="AK31" s="150"/>
      <c r="AL31" s="150"/>
      <c r="AM31" s="151"/>
      <c r="AN31" s="458" t="s">
        <v>283</v>
      </c>
      <c r="AO31" s="414" t="s">
        <v>284</v>
      </c>
      <c r="AP31" s="18"/>
    </row>
    <row r="32" spans="1:42" s="2" customFormat="1" ht="12.75" customHeight="1" x14ac:dyDescent="0.2">
      <c r="A32" s="160" t="s">
        <v>158</v>
      </c>
      <c r="B32" s="193" t="s">
        <v>17</v>
      </c>
      <c r="C32" s="375" t="s">
        <v>214</v>
      </c>
      <c r="D32" s="317"/>
      <c r="E32" s="230"/>
      <c r="F32" s="187"/>
      <c r="G32" s="187"/>
      <c r="H32" s="187"/>
      <c r="I32" s="196"/>
      <c r="J32" s="195">
        <v>2</v>
      </c>
      <c r="K32" s="187">
        <v>1</v>
      </c>
      <c r="L32" s="187"/>
      <c r="M32" s="187" t="s">
        <v>37</v>
      </c>
      <c r="N32" s="192">
        <v>4</v>
      </c>
      <c r="O32" s="230"/>
      <c r="P32" s="187"/>
      <c r="Q32" s="187"/>
      <c r="R32" s="187"/>
      <c r="S32" s="196"/>
      <c r="T32" s="195"/>
      <c r="U32" s="187"/>
      <c r="V32" s="187"/>
      <c r="W32" s="187"/>
      <c r="X32" s="192"/>
      <c r="Y32" s="230"/>
      <c r="Z32" s="187"/>
      <c r="AA32" s="187"/>
      <c r="AB32" s="187"/>
      <c r="AC32" s="196"/>
      <c r="AD32" s="195"/>
      <c r="AE32" s="187"/>
      <c r="AF32" s="187"/>
      <c r="AG32" s="187"/>
      <c r="AH32" s="192"/>
      <c r="AI32" s="230"/>
      <c r="AJ32" s="187"/>
      <c r="AK32" s="187"/>
      <c r="AL32" s="187"/>
      <c r="AM32" s="192"/>
      <c r="AN32" s="459" t="s">
        <v>283</v>
      </c>
      <c r="AO32" s="415" t="s">
        <v>285</v>
      </c>
      <c r="AP32" s="18"/>
    </row>
    <row r="33" spans="1:42" s="2" customFormat="1" ht="12.75" customHeight="1" x14ac:dyDescent="0.2">
      <c r="A33" s="160" t="s">
        <v>159</v>
      </c>
      <c r="B33" s="193" t="s">
        <v>61</v>
      </c>
      <c r="C33" s="375" t="s">
        <v>215</v>
      </c>
      <c r="D33" s="317"/>
      <c r="E33" s="230"/>
      <c r="F33" s="187"/>
      <c r="G33" s="187"/>
      <c r="H33" s="187"/>
      <c r="I33" s="196"/>
      <c r="J33" s="195">
        <v>2</v>
      </c>
      <c r="K33" s="187">
        <v>1</v>
      </c>
      <c r="L33" s="187"/>
      <c r="M33" s="187" t="s">
        <v>37</v>
      </c>
      <c r="N33" s="192">
        <v>5</v>
      </c>
      <c r="O33" s="230"/>
      <c r="P33" s="187"/>
      <c r="Q33" s="187"/>
      <c r="R33" s="187"/>
      <c r="S33" s="196"/>
      <c r="T33" s="195"/>
      <c r="U33" s="187"/>
      <c r="V33" s="187"/>
      <c r="W33" s="187"/>
      <c r="X33" s="192"/>
      <c r="Y33" s="230"/>
      <c r="Z33" s="187"/>
      <c r="AA33" s="187"/>
      <c r="AB33" s="187"/>
      <c r="AC33" s="196"/>
      <c r="AD33" s="195"/>
      <c r="AE33" s="187"/>
      <c r="AF33" s="187"/>
      <c r="AG33" s="187"/>
      <c r="AH33" s="192"/>
      <c r="AI33" s="230"/>
      <c r="AJ33" s="187"/>
      <c r="AK33" s="187"/>
      <c r="AL33" s="187"/>
      <c r="AM33" s="192"/>
      <c r="AN33" s="455" t="s">
        <v>280</v>
      </c>
      <c r="AO33" s="415" t="s">
        <v>49</v>
      </c>
      <c r="AP33" s="18"/>
    </row>
    <row r="34" spans="1:42" s="2" customFormat="1" ht="12.75" customHeight="1" x14ac:dyDescent="0.2">
      <c r="A34" s="160" t="s">
        <v>160</v>
      </c>
      <c r="B34" s="193" t="s">
        <v>18</v>
      </c>
      <c r="C34" s="375" t="s">
        <v>216</v>
      </c>
      <c r="D34" s="317"/>
      <c r="E34" s="230"/>
      <c r="F34" s="187"/>
      <c r="G34" s="187"/>
      <c r="H34" s="187"/>
      <c r="I34" s="196"/>
      <c r="J34" s="195"/>
      <c r="K34" s="187"/>
      <c r="L34" s="187"/>
      <c r="M34" s="187"/>
      <c r="N34" s="192"/>
      <c r="O34" s="230">
        <v>2</v>
      </c>
      <c r="P34" s="187">
        <v>1</v>
      </c>
      <c r="Q34" s="187"/>
      <c r="R34" s="187" t="s">
        <v>37</v>
      </c>
      <c r="S34" s="196">
        <v>5</v>
      </c>
      <c r="T34" s="195"/>
      <c r="U34" s="187"/>
      <c r="V34" s="187"/>
      <c r="W34" s="187"/>
      <c r="X34" s="192"/>
      <c r="Y34" s="230"/>
      <c r="Z34" s="187"/>
      <c r="AA34" s="187"/>
      <c r="AB34" s="187"/>
      <c r="AC34" s="196"/>
      <c r="AD34" s="195"/>
      <c r="AE34" s="187"/>
      <c r="AF34" s="187"/>
      <c r="AG34" s="187"/>
      <c r="AH34" s="192"/>
      <c r="AI34" s="216"/>
      <c r="AJ34" s="187"/>
      <c r="AK34" s="187"/>
      <c r="AL34" s="187"/>
      <c r="AM34" s="192"/>
      <c r="AN34" s="459" t="s">
        <v>283</v>
      </c>
      <c r="AO34" s="412" t="s">
        <v>284</v>
      </c>
      <c r="AP34" s="18"/>
    </row>
    <row r="35" spans="1:42" s="2" customFormat="1" ht="12.75" customHeight="1" thickBot="1" x14ac:dyDescent="0.25">
      <c r="A35" s="158" t="s">
        <v>161</v>
      </c>
      <c r="B35" s="169" t="s">
        <v>19</v>
      </c>
      <c r="C35" s="313" t="s">
        <v>217</v>
      </c>
      <c r="D35" s="169"/>
      <c r="E35" s="170"/>
      <c r="F35" s="171"/>
      <c r="G35" s="171"/>
      <c r="H35" s="171"/>
      <c r="I35" s="172"/>
      <c r="J35" s="173"/>
      <c r="K35" s="171"/>
      <c r="L35" s="171"/>
      <c r="M35" s="171"/>
      <c r="N35" s="174"/>
      <c r="O35" s="170">
        <v>2</v>
      </c>
      <c r="P35" s="171">
        <v>2</v>
      </c>
      <c r="Q35" s="171"/>
      <c r="R35" s="139" t="s">
        <v>29</v>
      </c>
      <c r="S35" s="175">
        <v>6</v>
      </c>
      <c r="T35" s="173"/>
      <c r="U35" s="171"/>
      <c r="V35" s="171"/>
      <c r="W35" s="171"/>
      <c r="X35" s="174"/>
      <c r="Y35" s="170"/>
      <c r="Z35" s="171"/>
      <c r="AA35" s="171"/>
      <c r="AB35" s="171"/>
      <c r="AC35" s="172"/>
      <c r="AD35" s="173"/>
      <c r="AE35" s="171"/>
      <c r="AF35" s="171"/>
      <c r="AG35" s="171"/>
      <c r="AH35" s="174"/>
      <c r="AI35" s="220"/>
      <c r="AJ35" s="139"/>
      <c r="AK35" s="139"/>
      <c r="AL35" s="139"/>
      <c r="AM35" s="140"/>
      <c r="AN35" s="460" t="s">
        <v>283</v>
      </c>
      <c r="AO35" s="416" t="s">
        <v>95</v>
      </c>
      <c r="AP35" s="18"/>
    </row>
    <row r="36" spans="1:42" s="2" customFormat="1" ht="12.75" customHeight="1" thickBot="1" x14ac:dyDescent="0.25">
      <c r="A36" s="382" t="s">
        <v>57</v>
      </c>
      <c r="B36" s="383"/>
      <c r="C36" s="383"/>
      <c r="D36" s="383"/>
      <c r="E36" s="383"/>
      <c r="F36" s="383"/>
      <c r="G36" s="383"/>
      <c r="H36" s="383"/>
      <c r="I36" s="383"/>
      <c r="J36" s="383"/>
      <c r="K36" s="383"/>
      <c r="L36" s="383"/>
      <c r="M36" s="383"/>
      <c r="N36" s="383"/>
      <c r="O36" s="383"/>
      <c r="P36" s="383"/>
      <c r="Q36" s="383"/>
      <c r="R36" s="383"/>
      <c r="S36" s="383"/>
      <c r="T36" s="383"/>
      <c r="U36" s="383"/>
      <c r="V36" s="383"/>
      <c r="W36" s="383"/>
      <c r="X36" s="383"/>
      <c r="Y36" s="383"/>
      <c r="Z36" s="383"/>
      <c r="AA36" s="383"/>
      <c r="AB36" s="383"/>
      <c r="AC36" s="383"/>
      <c r="AD36" s="383"/>
      <c r="AE36" s="383"/>
      <c r="AF36" s="383"/>
      <c r="AG36" s="383"/>
      <c r="AH36" s="383"/>
      <c r="AI36" s="383"/>
      <c r="AJ36" s="383"/>
      <c r="AK36" s="383"/>
      <c r="AL36" s="383"/>
      <c r="AM36" s="383"/>
      <c r="AN36" s="409"/>
      <c r="AO36" s="410"/>
      <c r="AP36" s="18"/>
    </row>
    <row r="37" spans="1:42" s="2" customFormat="1" ht="12.75" customHeight="1" x14ac:dyDescent="0.2">
      <c r="A37" s="146" t="s">
        <v>162</v>
      </c>
      <c r="B37" s="176" t="s">
        <v>122</v>
      </c>
      <c r="C37" s="146" t="s">
        <v>218</v>
      </c>
      <c r="D37" s="176" t="s">
        <v>16</v>
      </c>
      <c r="E37" s="177"/>
      <c r="F37" s="178"/>
      <c r="G37" s="178"/>
      <c r="H37" s="150"/>
      <c r="I37" s="179"/>
      <c r="J37" s="180"/>
      <c r="K37" s="178"/>
      <c r="L37" s="178"/>
      <c r="M37" s="178"/>
      <c r="N37" s="181"/>
      <c r="O37" s="180">
        <v>1</v>
      </c>
      <c r="P37" s="178">
        <v>2</v>
      </c>
      <c r="Q37" s="178"/>
      <c r="R37" s="178" t="s">
        <v>37</v>
      </c>
      <c r="S37" s="181">
        <v>4</v>
      </c>
      <c r="T37" s="180"/>
      <c r="U37" s="178"/>
      <c r="V37" s="178"/>
      <c r="W37" s="178"/>
      <c r="X37" s="181"/>
      <c r="Y37" s="177"/>
      <c r="Z37" s="178"/>
      <c r="AA37" s="178"/>
      <c r="AB37" s="178"/>
      <c r="AC37" s="179"/>
      <c r="AD37" s="180"/>
      <c r="AE37" s="178"/>
      <c r="AF37" s="178"/>
      <c r="AG37" s="178"/>
      <c r="AH37" s="181"/>
      <c r="AI37" s="182"/>
      <c r="AJ37" s="150"/>
      <c r="AK37" s="150"/>
      <c r="AL37" s="150"/>
      <c r="AM37" s="151"/>
      <c r="AN37" s="454" t="s">
        <v>281</v>
      </c>
      <c r="AO37" s="453" t="s">
        <v>302</v>
      </c>
      <c r="AP37" s="18"/>
    </row>
    <row r="38" spans="1:42" s="2" customFormat="1" ht="12.75" customHeight="1" x14ac:dyDescent="0.2">
      <c r="A38" s="183" t="s">
        <v>163</v>
      </c>
      <c r="B38" s="184" t="s">
        <v>78</v>
      </c>
      <c r="C38" s="183" t="s">
        <v>78</v>
      </c>
      <c r="D38" s="184"/>
      <c r="E38" s="185">
        <v>1</v>
      </c>
      <c r="F38" s="186">
        <v>2</v>
      </c>
      <c r="G38" s="186"/>
      <c r="H38" s="187" t="s">
        <v>29</v>
      </c>
      <c r="I38" s="188">
        <v>4</v>
      </c>
      <c r="J38" s="189"/>
      <c r="K38" s="186"/>
      <c r="L38" s="186"/>
      <c r="M38" s="186"/>
      <c r="N38" s="190"/>
      <c r="O38" s="189"/>
      <c r="P38" s="186"/>
      <c r="Q38" s="186"/>
      <c r="R38" s="186"/>
      <c r="S38" s="190"/>
      <c r="T38" s="189"/>
      <c r="U38" s="186"/>
      <c r="V38" s="186"/>
      <c r="W38" s="186"/>
      <c r="X38" s="190"/>
      <c r="Y38" s="185"/>
      <c r="Z38" s="186"/>
      <c r="AA38" s="186"/>
      <c r="AB38" s="186"/>
      <c r="AC38" s="188"/>
      <c r="AD38" s="189"/>
      <c r="AE38" s="186"/>
      <c r="AF38" s="186"/>
      <c r="AG38" s="186"/>
      <c r="AH38" s="190"/>
      <c r="AI38" s="191"/>
      <c r="AJ38" s="187"/>
      <c r="AK38" s="187"/>
      <c r="AL38" s="187"/>
      <c r="AM38" s="192"/>
      <c r="AN38" s="455" t="s">
        <v>281</v>
      </c>
      <c r="AO38" s="417" t="s">
        <v>24</v>
      </c>
      <c r="AP38" s="18"/>
    </row>
    <row r="39" spans="1:42" s="20" customFormat="1" x14ac:dyDescent="0.2">
      <c r="A39" s="183" t="s">
        <v>164</v>
      </c>
      <c r="B39" s="193" t="s">
        <v>79</v>
      </c>
      <c r="C39" s="183" t="s">
        <v>219</v>
      </c>
      <c r="D39" s="194"/>
      <c r="E39" s="195"/>
      <c r="F39" s="187"/>
      <c r="G39" s="187"/>
      <c r="H39" s="187"/>
      <c r="I39" s="196"/>
      <c r="J39" s="195"/>
      <c r="K39" s="187"/>
      <c r="L39" s="187"/>
      <c r="M39" s="187"/>
      <c r="N39" s="192"/>
      <c r="O39" s="195"/>
      <c r="P39" s="187"/>
      <c r="Q39" s="187"/>
      <c r="R39" s="187"/>
      <c r="S39" s="192"/>
      <c r="T39" s="195">
        <v>2</v>
      </c>
      <c r="U39" s="187">
        <v>2</v>
      </c>
      <c r="V39" s="187"/>
      <c r="W39" s="187" t="s">
        <v>37</v>
      </c>
      <c r="X39" s="192">
        <v>5</v>
      </c>
      <c r="Y39" s="195"/>
      <c r="Z39" s="187"/>
      <c r="AA39" s="187"/>
      <c r="AB39" s="187"/>
      <c r="AC39" s="192"/>
      <c r="AD39" s="195"/>
      <c r="AE39" s="187"/>
      <c r="AF39" s="187"/>
      <c r="AG39" s="187"/>
      <c r="AH39" s="192"/>
      <c r="AI39" s="189"/>
      <c r="AJ39" s="187"/>
      <c r="AK39" s="187"/>
      <c r="AL39" s="187"/>
      <c r="AM39" s="192"/>
      <c r="AN39" s="459" t="s">
        <v>280</v>
      </c>
      <c r="AO39" s="418" t="s">
        <v>275</v>
      </c>
      <c r="AP39" s="30"/>
    </row>
    <row r="40" spans="1:42" s="2" customFormat="1" ht="12.75" customHeight="1" x14ac:dyDescent="0.2">
      <c r="A40" s="166" t="s">
        <v>165</v>
      </c>
      <c r="B40" s="197" t="s">
        <v>303</v>
      </c>
      <c r="C40" s="166" t="s">
        <v>220</v>
      </c>
      <c r="D40" s="198"/>
      <c r="E40" s="199"/>
      <c r="F40" s="200"/>
      <c r="G40" s="200"/>
      <c r="H40" s="200"/>
      <c r="I40" s="201"/>
      <c r="J40" s="199"/>
      <c r="K40" s="200"/>
      <c r="L40" s="200"/>
      <c r="M40" s="200"/>
      <c r="N40" s="201"/>
      <c r="O40" s="199"/>
      <c r="P40" s="200"/>
      <c r="Q40" s="200"/>
      <c r="R40" s="200"/>
      <c r="S40" s="201"/>
      <c r="T40" s="199">
        <v>1</v>
      </c>
      <c r="U40" s="200">
        <v>2</v>
      </c>
      <c r="V40" s="200"/>
      <c r="W40" s="157" t="s">
        <v>29</v>
      </c>
      <c r="X40" s="202">
        <v>4</v>
      </c>
      <c r="Y40" s="199"/>
      <c r="Z40" s="200"/>
      <c r="AA40" s="200"/>
      <c r="AB40" s="200"/>
      <c r="AC40" s="201"/>
      <c r="AD40" s="199"/>
      <c r="AE40" s="200"/>
      <c r="AF40" s="200"/>
      <c r="AG40" s="200"/>
      <c r="AH40" s="201"/>
      <c r="AI40" s="203"/>
      <c r="AJ40" s="157"/>
      <c r="AK40" s="157"/>
      <c r="AL40" s="157"/>
      <c r="AM40" s="204"/>
      <c r="AN40" s="455" t="s">
        <v>281</v>
      </c>
      <c r="AO40" s="417" t="s">
        <v>80</v>
      </c>
      <c r="AP40" s="18"/>
    </row>
    <row r="41" spans="1:42" s="2" customFormat="1" ht="12.75" customHeight="1" x14ac:dyDescent="0.2">
      <c r="A41" s="183" t="s">
        <v>166</v>
      </c>
      <c r="B41" s="205" t="s">
        <v>81</v>
      </c>
      <c r="C41" s="183" t="s">
        <v>221</v>
      </c>
      <c r="D41" s="184"/>
      <c r="E41" s="189">
        <v>0</v>
      </c>
      <c r="F41" s="186">
        <v>3</v>
      </c>
      <c r="G41" s="186"/>
      <c r="H41" s="186" t="s">
        <v>29</v>
      </c>
      <c r="I41" s="206">
        <v>5</v>
      </c>
      <c r="J41" s="189"/>
      <c r="K41" s="186"/>
      <c r="L41" s="186"/>
      <c r="M41" s="186"/>
      <c r="N41" s="190"/>
      <c r="O41" s="189"/>
      <c r="P41" s="186"/>
      <c r="Q41" s="186"/>
      <c r="R41" s="186"/>
      <c r="S41" s="190"/>
      <c r="T41" s="189"/>
      <c r="U41" s="186"/>
      <c r="V41" s="186"/>
      <c r="W41" s="187"/>
      <c r="X41" s="207"/>
      <c r="Y41" s="189"/>
      <c r="Z41" s="186"/>
      <c r="AA41" s="186"/>
      <c r="AB41" s="186"/>
      <c r="AC41" s="190"/>
      <c r="AD41" s="189"/>
      <c r="AE41" s="186"/>
      <c r="AF41" s="186"/>
      <c r="AG41" s="186"/>
      <c r="AH41" s="190"/>
      <c r="AI41" s="208"/>
      <c r="AJ41" s="187"/>
      <c r="AK41" s="187"/>
      <c r="AL41" s="187"/>
      <c r="AM41" s="196"/>
      <c r="AN41" s="455" t="s">
        <v>281</v>
      </c>
      <c r="AO41" s="419" t="s">
        <v>27</v>
      </c>
      <c r="AP41" s="18"/>
    </row>
    <row r="42" spans="1:42" s="65" customFormat="1" ht="13.5" thickBot="1" x14ac:dyDescent="0.25">
      <c r="A42" s="209" t="s">
        <v>279</v>
      </c>
      <c r="B42" s="210" t="s">
        <v>82</v>
      </c>
      <c r="C42" s="209" t="s">
        <v>222</v>
      </c>
      <c r="D42" s="209"/>
      <c r="E42" s="162"/>
      <c r="F42" s="163"/>
      <c r="G42" s="163"/>
      <c r="H42" s="163"/>
      <c r="I42" s="164"/>
      <c r="J42" s="162"/>
      <c r="K42" s="163"/>
      <c r="L42" s="163"/>
      <c r="M42" s="163"/>
      <c r="N42" s="164"/>
      <c r="O42" s="162"/>
      <c r="P42" s="163"/>
      <c r="Q42" s="163"/>
      <c r="R42" s="163"/>
      <c r="S42" s="164"/>
      <c r="T42" s="162"/>
      <c r="U42" s="163"/>
      <c r="V42" s="163"/>
      <c r="W42" s="163"/>
      <c r="X42" s="164"/>
      <c r="Y42" s="162"/>
      <c r="Z42" s="163"/>
      <c r="AA42" s="163"/>
      <c r="AB42" s="163"/>
      <c r="AC42" s="164"/>
      <c r="AD42" s="162">
        <v>2</v>
      </c>
      <c r="AE42" s="163">
        <v>2</v>
      </c>
      <c r="AF42" s="163"/>
      <c r="AG42" s="163" t="s">
        <v>29</v>
      </c>
      <c r="AH42" s="164">
        <v>5</v>
      </c>
      <c r="AI42" s="162"/>
      <c r="AJ42" s="163"/>
      <c r="AK42" s="163"/>
      <c r="AL42" s="163"/>
      <c r="AM42" s="165"/>
      <c r="AN42" s="461" t="s">
        <v>281</v>
      </c>
      <c r="AO42" s="420" t="s">
        <v>83</v>
      </c>
      <c r="AP42" s="64"/>
    </row>
    <row r="43" spans="1:42" s="2" customFormat="1" ht="12.75" customHeight="1" thickBot="1" x14ac:dyDescent="0.25">
      <c r="A43" s="382" t="s">
        <v>297</v>
      </c>
      <c r="B43" s="383"/>
      <c r="C43" s="383"/>
      <c r="D43" s="383"/>
      <c r="E43" s="383"/>
      <c r="F43" s="383"/>
      <c r="G43" s="383"/>
      <c r="H43" s="383"/>
      <c r="I43" s="383"/>
      <c r="J43" s="383"/>
      <c r="K43" s="383"/>
      <c r="L43" s="383"/>
      <c r="M43" s="383"/>
      <c r="N43" s="383"/>
      <c r="O43" s="383"/>
      <c r="P43" s="383"/>
      <c r="Q43" s="383"/>
      <c r="R43" s="383"/>
      <c r="S43" s="383"/>
      <c r="T43" s="383"/>
      <c r="U43" s="383"/>
      <c r="V43" s="383"/>
      <c r="W43" s="383"/>
      <c r="X43" s="383"/>
      <c r="Y43" s="383"/>
      <c r="Z43" s="383"/>
      <c r="AA43" s="383"/>
      <c r="AB43" s="383"/>
      <c r="AC43" s="383"/>
      <c r="AD43" s="383"/>
      <c r="AE43" s="383"/>
      <c r="AF43" s="383"/>
      <c r="AG43" s="383"/>
      <c r="AH43" s="383"/>
      <c r="AI43" s="383"/>
      <c r="AJ43" s="383"/>
      <c r="AK43" s="383"/>
      <c r="AL43" s="383"/>
      <c r="AM43" s="383"/>
      <c r="AN43" s="409"/>
      <c r="AO43" s="410"/>
      <c r="AP43" s="18"/>
    </row>
    <row r="44" spans="1:42" s="49" customFormat="1" ht="12.75" customHeight="1" thickBot="1" x14ac:dyDescent="0.25">
      <c r="A44" s="146" t="s">
        <v>167</v>
      </c>
      <c r="B44" s="147" t="s">
        <v>38</v>
      </c>
      <c r="C44" s="146" t="s">
        <v>223</v>
      </c>
      <c r="D44" s="315"/>
      <c r="E44" s="152">
        <v>0</v>
      </c>
      <c r="F44" s="153">
        <v>2</v>
      </c>
      <c r="G44" s="153"/>
      <c r="H44" s="153" t="s">
        <v>29</v>
      </c>
      <c r="I44" s="154">
        <v>0</v>
      </c>
      <c r="J44" s="152"/>
      <c r="K44" s="153"/>
      <c r="L44" s="153"/>
      <c r="M44" s="153"/>
      <c r="N44" s="154"/>
      <c r="O44" s="152"/>
      <c r="P44" s="153"/>
      <c r="Q44" s="153"/>
      <c r="R44" s="153"/>
      <c r="S44" s="154"/>
      <c r="T44" s="211"/>
      <c r="U44" s="212"/>
      <c r="V44" s="212"/>
      <c r="W44" s="212"/>
      <c r="X44" s="213"/>
      <c r="Y44" s="214"/>
      <c r="Z44" s="150"/>
      <c r="AA44" s="150"/>
      <c r="AB44" s="150"/>
      <c r="AC44" s="151"/>
      <c r="AD44" s="149"/>
      <c r="AE44" s="150"/>
      <c r="AF44" s="150"/>
      <c r="AG44" s="150"/>
      <c r="AH44" s="151"/>
      <c r="AI44" s="149"/>
      <c r="AJ44" s="150"/>
      <c r="AK44" s="150"/>
      <c r="AL44" s="150"/>
      <c r="AM44" s="151"/>
      <c r="AN44" s="421" t="s">
        <v>54</v>
      </c>
      <c r="AO44" s="421" t="s">
        <v>52</v>
      </c>
      <c r="AP44" s="48"/>
    </row>
    <row r="45" spans="1:42" s="49" customFormat="1" ht="12.75" customHeight="1" thickBot="1" x14ac:dyDescent="0.25">
      <c r="A45" s="183" t="s">
        <v>269</v>
      </c>
      <c r="B45" s="314" t="s">
        <v>39</v>
      </c>
      <c r="C45" s="183" t="s">
        <v>224</v>
      </c>
      <c r="D45" s="372" t="s">
        <v>38</v>
      </c>
      <c r="E45" s="293"/>
      <c r="F45" s="294"/>
      <c r="G45" s="294"/>
      <c r="H45" s="294"/>
      <c r="I45" s="295"/>
      <c r="J45" s="293">
        <v>0</v>
      </c>
      <c r="K45" s="294">
        <v>2</v>
      </c>
      <c r="L45" s="294"/>
      <c r="M45" s="294" t="s">
        <v>29</v>
      </c>
      <c r="N45" s="295">
        <v>0</v>
      </c>
      <c r="O45" s="293"/>
      <c r="P45" s="294"/>
      <c r="Q45" s="294"/>
      <c r="R45" s="294"/>
      <c r="S45" s="295"/>
      <c r="T45" s="216"/>
      <c r="U45" s="217"/>
      <c r="V45" s="217"/>
      <c r="W45" s="217"/>
      <c r="X45" s="218"/>
      <c r="Y45" s="219"/>
      <c r="Z45" s="157"/>
      <c r="AA45" s="157"/>
      <c r="AB45" s="157"/>
      <c r="AC45" s="167"/>
      <c r="AD45" s="156"/>
      <c r="AE45" s="157"/>
      <c r="AF45" s="157"/>
      <c r="AG45" s="157"/>
      <c r="AH45" s="167"/>
      <c r="AI45" s="156"/>
      <c r="AJ45" s="157"/>
      <c r="AK45" s="157"/>
      <c r="AL45" s="157"/>
      <c r="AM45" s="167"/>
      <c r="AN45" s="421" t="s">
        <v>54</v>
      </c>
      <c r="AO45" s="421" t="s">
        <v>52</v>
      </c>
      <c r="AP45" s="48"/>
    </row>
    <row r="46" spans="1:42" s="49" customFormat="1" ht="12.75" customHeight="1" thickBot="1" x14ac:dyDescent="0.25">
      <c r="A46" s="183" t="s">
        <v>270</v>
      </c>
      <c r="B46" s="314" t="s">
        <v>40</v>
      </c>
      <c r="C46" s="183" t="s">
        <v>225</v>
      </c>
      <c r="D46" s="372" t="s">
        <v>39</v>
      </c>
      <c r="E46" s="293"/>
      <c r="F46" s="294"/>
      <c r="G46" s="294"/>
      <c r="H46" s="294"/>
      <c r="I46" s="295"/>
      <c r="J46" s="293"/>
      <c r="K46" s="294"/>
      <c r="L46" s="294"/>
      <c r="M46" s="294"/>
      <c r="N46" s="295"/>
      <c r="O46" s="293">
        <v>0</v>
      </c>
      <c r="P46" s="294">
        <v>2</v>
      </c>
      <c r="Q46" s="294"/>
      <c r="R46" s="294" t="s">
        <v>29</v>
      </c>
      <c r="S46" s="295">
        <v>0</v>
      </c>
      <c r="T46" s="216"/>
      <c r="U46" s="217"/>
      <c r="V46" s="217"/>
      <c r="W46" s="217"/>
      <c r="X46" s="218"/>
      <c r="Y46" s="219"/>
      <c r="Z46" s="157"/>
      <c r="AA46" s="157"/>
      <c r="AB46" s="157"/>
      <c r="AC46" s="167"/>
      <c r="AD46" s="156"/>
      <c r="AE46" s="157"/>
      <c r="AF46" s="157"/>
      <c r="AG46" s="157"/>
      <c r="AH46" s="167"/>
      <c r="AI46" s="156"/>
      <c r="AJ46" s="157"/>
      <c r="AK46" s="157"/>
      <c r="AL46" s="157"/>
      <c r="AM46" s="167"/>
      <c r="AN46" s="421" t="s">
        <v>54</v>
      </c>
      <c r="AO46" s="421" t="s">
        <v>52</v>
      </c>
      <c r="AP46" s="48"/>
    </row>
    <row r="47" spans="1:42" s="49" customFormat="1" ht="12.75" customHeight="1" thickBot="1" x14ac:dyDescent="0.25">
      <c r="A47" s="168" t="s">
        <v>168</v>
      </c>
      <c r="B47" s="159" t="s">
        <v>41</v>
      </c>
      <c r="C47" s="168" t="s">
        <v>226</v>
      </c>
      <c r="D47" s="373" t="s">
        <v>40</v>
      </c>
      <c r="E47" s="296"/>
      <c r="F47" s="297"/>
      <c r="G47" s="297"/>
      <c r="H47" s="297"/>
      <c r="I47" s="298"/>
      <c r="J47" s="296"/>
      <c r="K47" s="297"/>
      <c r="L47" s="297"/>
      <c r="M47" s="297"/>
      <c r="N47" s="298"/>
      <c r="O47" s="296">
        <v>0</v>
      </c>
      <c r="P47" s="297">
        <v>0</v>
      </c>
      <c r="Q47" s="297"/>
      <c r="R47" s="297" t="s">
        <v>42</v>
      </c>
      <c r="S47" s="298">
        <v>0</v>
      </c>
      <c r="T47" s="220"/>
      <c r="U47" s="221"/>
      <c r="V47" s="221"/>
      <c r="W47" s="221"/>
      <c r="X47" s="222"/>
      <c r="Y47" s="223"/>
      <c r="Z47" s="163"/>
      <c r="AA47" s="163"/>
      <c r="AB47" s="163"/>
      <c r="AC47" s="164"/>
      <c r="AD47" s="162"/>
      <c r="AE47" s="163"/>
      <c r="AF47" s="163"/>
      <c r="AG47" s="163"/>
      <c r="AH47" s="164"/>
      <c r="AI47" s="162"/>
      <c r="AJ47" s="163"/>
      <c r="AK47" s="163"/>
      <c r="AL47" s="163"/>
      <c r="AM47" s="164"/>
      <c r="AN47" s="421" t="s">
        <v>54</v>
      </c>
      <c r="AO47" s="421" t="s">
        <v>52</v>
      </c>
      <c r="AP47" s="48"/>
    </row>
    <row r="48" spans="1:42" s="63" customFormat="1" ht="12.75" customHeight="1" thickBot="1" x14ac:dyDescent="0.25">
      <c r="A48" s="224"/>
      <c r="B48" s="225" t="s">
        <v>36</v>
      </c>
      <c r="C48" s="374"/>
      <c r="D48" s="226">
        <f>SUM(I48,N48,S48,X48,AC48,AH48,AM48)</f>
        <v>80</v>
      </c>
      <c r="E48" s="227">
        <f>SUM(E24:E47)</f>
        <v>6</v>
      </c>
      <c r="F48" s="227">
        <f>SUM(F24:F47)</f>
        <v>12</v>
      </c>
      <c r="G48" s="227">
        <f>SUM(G24:G47)</f>
        <v>0</v>
      </c>
      <c r="H48" s="228"/>
      <c r="I48" s="227">
        <f>SUM(I24:I47)</f>
        <v>22</v>
      </c>
      <c r="J48" s="227">
        <f>SUM(J24:J47)</f>
        <v>7</v>
      </c>
      <c r="K48" s="227">
        <f>SUM(K24:K47)</f>
        <v>16</v>
      </c>
      <c r="L48" s="227">
        <f>SUM(L24:L47)</f>
        <v>0</v>
      </c>
      <c r="M48" s="228"/>
      <c r="N48" s="227">
        <f>SUM(N24:N47)</f>
        <v>29</v>
      </c>
      <c r="O48" s="227">
        <f>SUM(O24:O47)</f>
        <v>5</v>
      </c>
      <c r="P48" s="227">
        <f>SUM(P24:P47)</f>
        <v>7</v>
      </c>
      <c r="Q48" s="227">
        <f>SUM(Q24:Q47)</f>
        <v>0</v>
      </c>
      <c r="R48" s="228"/>
      <c r="S48" s="227">
        <f>SUM(S24:S47)</f>
        <v>15</v>
      </c>
      <c r="T48" s="227">
        <f>SUM(T24:T47)</f>
        <v>3</v>
      </c>
      <c r="U48" s="227">
        <f>SUM(U24:U47)</f>
        <v>4</v>
      </c>
      <c r="V48" s="227">
        <f>SUM(V24:V47)</f>
        <v>0</v>
      </c>
      <c r="W48" s="228"/>
      <c r="X48" s="227">
        <f>SUM(X24:X47)</f>
        <v>9</v>
      </c>
      <c r="Y48" s="227">
        <f>SUM(Y24:Y47)</f>
        <v>0</v>
      </c>
      <c r="Z48" s="227">
        <f>SUM(Z24:Z47)</f>
        <v>0</v>
      </c>
      <c r="AA48" s="227">
        <f>SUM(AA24:AA47)</f>
        <v>0</v>
      </c>
      <c r="AB48" s="228"/>
      <c r="AC48" s="227">
        <f>SUM(AC24:AC47)</f>
        <v>0</v>
      </c>
      <c r="AD48" s="227">
        <f>SUM(AD24:AD47)</f>
        <v>2</v>
      </c>
      <c r="AE48" s="227">
        <f>SUM(AE24:AE47)</f>
        <v>2</v>
      </c>
      <c r="AF48" s="228"/>
      <c r="AG48" s="228"/>
      <c r="AH48" s="227">
        <f>SUM(AH24:AH47)</f>
        <v>5</v>
      </c>
      <c r="AI48" s="227">
        <f>SUM(AI24:AI47)</f>
        <v>0</v>
      </c>
      <c r="AJ48" s="227">
        <f>SUM(AJ24:AJ47)</f>
        <v>0</v>
      </c>
      <c r="AK48" s="227">
        <f>SUM(AK24:AK47)</f>
        <v>0</v>
      </c>
      <c r="AL48" s="228"/>
      <c r="AM48" s="227">
        <f>SUM(AM24:AM47)</f>
        <v>0</v>
      </c>
      <c r="AN48" s="422"/>
      <c r="AO48" s="423"/>
    </row>
    <row r="49" spans="1:42" ht="16.5" thickBot="1" x14ac:dyDescent="0.25">
      <c r="A49" s="384" t="s">
        <v>58</v>
      </c>
      <c r="B49" s="385"/>
      <c r="C49" s="385"/>
      <c r="D49" s="385"/>
      <c r="E49" s="385"/>
      <c r="F49" s="385"/>
      <c r="G49" s="385"/>
      <c r="H49" s="385"/>
      <c r="I49" s="385"/>
      <c r="J49" s="385"/>
      <c r="K49" s="385"/>
      <c r="L49" s="385"/>
      <c r="M49" s="385"/>
      <c r="N49" s="385"/>
      <c r="O49" s="385"/>
      <c r="P49" s="385"/>
      <c r="Q49" s="385"/>
      <c r="R49" s="385"/>
      <c r="S49" s="385"/>
      <c r="T49" s="385"/>
      <c r="U49" s="385"/>
      <c r="V49" s="385"/>
      <c r="W49" s="385"/>
      <c r="X49" s="385"/>
      <c r="Y49" s="385"/>
      <c r="Z49" s="385"/>
      <c r="AA49" s="385"/>
      <c r="AB49" s="385"/>
      <c r="AC49" s="385"/>
      <c r="AD49" s="385"/>
      <c r="AE49" s="385"/>
      <c r="AF49" s="385"/>
      <c r="AG49" s="385"/>
      <c r="AH49" s="385"/>
      <c r="AI49" s="385"/>
      <c r="AJ49" s="385"/>
      <c r="AK49" s="385"/>
      <c r="AL49" s="385"/>
      <c r="AM49" s="385"/>
      <c r="AN49" s="407"/>
      <c r="AO49" s="408"/>
      <c r="AP49" s="59"/>
    </row>
    <row r="50" spans="1:42" s="20" customFormat="1" ht="12.75" customHeight="1" x14ac:dyDescent="0.2">
      <c r="A50" s="183" t="s">
        <v>203</v>
      </c>
      <c r="B50" s="193" t="s">
        <v>53</v>
      </c>
      <c r="C50" s="183" t="s">
        <v>227</v>
      </c>
      <c r="D50" s="194"/>
      <c r="E50" s="149">
        <v>3</v>
      </c>
      <c r="F50" s="150">
        <v>0</v>
      </c>
      <c r="G50" s="229"/>
      <c r="H50" s="150" t="s">
        <v>37</v>
      </c>
      <c r="I50" s="151">
        <v>5</v>
      </c>
      <c r="J50" s="230"/>
      <c r="K50" s="187"/>
      <c r="L50" s="231"/>
      <c r="M50" s="157"/>
      <c r="N50" s="192"/>
      <c r="O50" s="195"/>
      <c r="P50" s="187"/>
      <c r="Q50" s="187"/>
      <c r="R50" s="187"/>
      <c r="S50" s="192"/>
      <c r="T50" s="195"/>
      <c r="U50" s="187"/>
      <c r="V50" s="187"/>
      <c r="W50" s="187"/>
      <c r="X50" s="192"/>
      <c r="Y50" s="195"/>
      <c r="Z50" s="187"/>
      <c r="AA50" s="187"/>
      <c r="AB50" s="187"/>
      <c r="AC50" s="192"/>
      <c r="AD50" s="195"/>
      <c r="AE50" s="187"/>
      <c r="AF50" s="187"/>
      <c r="AG50" s="187"/>
      <c r="AH50" s="192"/>
      <c r="AI50" s="232"/>
      <c r="AJ50" s="187"/>
      <c r="AK50" s="187"/>
      <c r="AL50" s="187"/>
      <c r="AM50" s="192"/>
      <c r="AN50" s="462" t="s">
        <v>118</v>
      </c>
      <c r="AO50" s="424" t="s">
        <v>28</v>
      </c>
      <c r="AP50" s="30"/>
    </row>
    <row r="51" spans="1:42" s="20" customFormat="1" x14ac:dyDescent="0.2">
      <c r="A51" s="183" t="s">
        <v>204</v>
      </c>
      <c r="B51" s="193" t="s">
        <v>97</v>
      </c>
      <c r="C51" s="183" t="s">
        <v>228</v>
      </c>
      <c r="D51" s="194"/>
      <c r="E51" s="195"/>
      <c r="F51" s="187"/>
      <c r="G51" s="157"/>
      <c r="H51" s="157"/>
      <c r="I51" s="192"/>
      <c r="J51" s="195"/>
      <c r="K51" s="187"/>
      <c r="L51" s="187"/>
      <c r="M51" s="187"/>
      <c r="N51" s="192"/>
      <c r="O51" s="195">
        <v>4</v>
      </c>
      <c r="P51" s="187">
        <v>0</v>
      </c>
      <c r="Q51" s="187"/>
      <c r="R51" s="187" t="s">
        <v>37</v>
      </c>
      <c r="S51" s="192">
        <v>4</v>
      </c>
      <c r="T51" s="195"/>
      <c r="U51" s="187"/>
      <c r="V51" s="187"/>
      <c r="W51" s="187"/>
      <c r="X51" s="192"/>
      <c r="Y51" s="195"/>
      <c r="Z51" s="187"/>
      <c r="AA51" s="187"/>
      <c r="AB51" s="187"/>
      <c r="AC51" s="192"/>
      <c r="AD51" s="195"/>
      <c r="AE51" s="187"/>
      <c r="AF51" s="187"/>
      <c r="AG51" s="187"/>
      <c r="AH51" s="192"/>
      <c r="AI51" s="233"/>
      <c r="AJ51" s="187"/>
      <c r="AK51" s="187"/>
      <c r="AL51" s="187"/>
      <c r="AM51" s="192"/>
      <c r="AN51" s="455" t="s">
        <v>280</v>
      </c>
      <c r="AO51" s="425" t="s">
        <v>119</v>
      </c>
      <c r="AP51" s="30"/>
    </row>
    <row r="52" spans="1:42" s="2" customFormat="1" ht="12.75" customHeight="1" thickBot="1" x14ac:dyDescent="0.25">
      <c r="A52" s="183" t="s">
        <v>205</v>
      </c>
      <c r="B52" s="215" t="s">
        <v>113</v>
      </c>
      <c r="C52" s="183" t="s">
        <v>229</v>
      </c>
      <c r="D52" s="194"/>
      <c r="E52" s="138"/>
      <c r="F52" s="139"/>
      <c r="G52" s="139"/>
      <c r="H52" s="139"/>
      <c r="I52" s="140"/>
      <c r="J52" s="195"/>
      <c r="K52" s="187"/>
      <c r="L52" s="187"/>
      <c r="M52" s="187"/>
      <c r="N52" s="192"/>
      <c r="O52" s="195">
        <v>2</v>
      </c>
      <c r="P52" s="187">
        <v>2</v>
      </c>
      <c r="Q52" s="187"/>
      <c r="R52" s="187" t="s">
        <v>37</v>
      </c>
      <c r="S52" s="192">
        <v>6</v>
      </c>
      <c r="T52" s="195"/>
      <c r="U52" s="187"/>
      <c r="V52" s="187"/>
      <c r="W52" s="187"/>
      <c r="X52" s="192"/>
      <c r="Y52" s="195"/>
      <c r="Z52" s="187"/>
      <c r="AA52" s="187"/>
      <c r="AB52" s="187"/>
      <c r="AC52" s="192"/>
      <c r="AD52" s="195"/>
      <c r="AE52" s="187"/>
      <c r="AF52" s="187"/>
      <c r="AG52" s="187"/>
      <c r="AH52" s="192"/>
      <c r="AI52" s="195"/>
      <c r="AJ52" s="187"/>
      <c r="AK52" s="187"/>
      <c r="AL52" s="187"/>
      <c r="AM52" s="192"/>
      <c r="AN52" s="463" t="s">
        <v>283</v>
      </c>
      <c r="AO52" s="412" t="s">
        <v>96</v>
      </c>
      <c r="AP52" s="18"/>
    </row>
    <row r="53" spans="1:42" s="63" customFormat="1" ht="12.75" customHeight="1" thickBot="1" x14ac:dyDescent="0.25">
      <c r="A53" s="224"/>
      <c r="B53" s="225" t="s">
        <v>36</v>
      </c>
      <c r="C53" s="292"/>
      <c r="D53" s="226">
        <f>SUM(I53,N53,S53,X53,AC53,AH53,AM53)</f>
        <v>15</v>
      </c>
      <c r="E53" s="227">
        <f>SUM(E50:E52)</f>
        <v>3</v>
      </c>
      <c r="F53" s="227">
        <f t="shared" ref="F53:I53" si="0">SUM(F50:F52)</f>
        <v>0</v>
      </c>
      <c r="G53" s="227">
        <f t="shared" si="0"/>
        <v>0</v>
      </c>
      <c r="H53" s="228"/>
      <c r="I53" s="227">
        <f t="shared" si="0"/>
        <v>5</v>
      </c>
      <c r="J53" s="227">
        <f>SUM(J50:J52)</f>
        <v>0</v>
      </c>
      <c r="K53" s="227">
        <f t="shared" ref="K53:L53" si="1">SUM(K50:K52)</f>
        <v>0</v>
      </c>
      <c r="L53" s="227">
        <f t="shared" si="1"/>
        <v>0</v>
      </c>
      <c r="M53" s="228"/>
      <c r="N53" s="227">
        <f t="shared" ref="N53" si="2">SUM(N50:N52)</f>
        <v>0</v>
      </c>
      <c r="O53" s="227">
        <f>SUM(O50:O52)</f>
        <v>6</v>
      </c>
      <c r="P53" s="227">
        <f t="shared" ref="P53:Q53" si="3">SUM(P50:P52)</f>
        <v>2</v>
      </c>
      <c r="Q53" s="227">
        <f t="shared" si="3"/>
        <v>0</v>
      </c>
      <c r="R53" s="228"/>
      <c r="S53" s="227">
        <f t="shared" ref="S53" si="4">SUM(S50:S52)</f>
        <v>10</v>
      </c>
      <c r="T53" s="227">
        <f>SUM(T50:T52)</f>
        <v>0</v>
      </c>
      <c r="U53" s="227">
        <f t="shared" ref="U53:V53" si="5">SUM(U50:U52)</f>
        <v>0</v>
      </c>
      <c r="V53" s="227">
        <f t="shared" si="5"/>
        <v>0</v>
      </c>
      <c r="W53" s="228"/>
      <c r="X53" s="227">
        <f t="shared" ref="X53" si="6">SUM(X50:X52)</f>
        <v>0</v>
      </c>
      <c r="Y53" s="227">
        <f>SUM(Y50:Y52)</f>
        <v>0</v>
      </c>
      <c r="Z53" s="227">
        <f t="shared" ref="Z53:AA53" si="7">SUM(Z50:Z52)</f>
        <v>0</v>
      </c>
      <c r="AA53" s="227">
        <f t="shared" si="7"/>
        <v>0</v>
      </c>
      <c r="AB53" s="228"/>
      <c r="AC53" s="227">
        <f t="shared" ref="AC53" si="8">SUM(AC50:AC52)</f>
        <v>0</v>
      </c>
      <c r="AD53" s="227">
        <f>SUM(AD50:AD52)</f>
        <v>0</v>
      </c>
      <c r="AE53" s="227">
        <f t="shared" ref="AE53:AF53" si="9">SUM(AE50:AE52)</f>
        <v>0</v>
      </c>
      <c r="AF53" s="227">
        <f t="shared" si="9"/>
        <v>0</v>
      </c>
      <c r="AG53" s="228"/>
      <c r="AH53" s="227">
        <f t="shared" ref="AH53" si="10">SUM(AH50:AH52)</f>
        <v>0</v>
      </c>
      <c r="AI53" s="227">
        <f>SUM(AI50:AI52)</f>
        <v>0</v>
      </c>
      <c r="AJ53" s="227">
        <f t="shared" ref="AJ53:AK53" si="11">SUM(AJ50:AJ52)</f>
        <v>0</v>
      </c>
      <c r="AK53" s="227">
        <f t="shared" si="11"/>
        <v>0</v>
      </c>
      <c r="AL53" s="228"/>
      <c r="AM53" s="227">
        <f t="shared" ref="AM53" si="12">SUM(AM50:AM52)</f>
        <v>0</v>
      </c>
      <c r="AN53" s="422"/>
      <c r="AO53" s="423"/>
    </row>
    <row r="54" spans="1:42" ht="16.5" thickBot="1" x14ac:dyDescent="0.25">
      <c r="A54" s="384" t="s">
        <v>68</v>
      </c>
      <c r="B54" s="385"/>
      <c r="C54" s="385"/>
      <c r="D54" s="385"/>
      <c r="E54" s="385"/>
      <c r="F54" s="385"/>
      <c r="G54" s="385"/>
      <c r="H54" s="385"/>
      <c r="I54" s="385"/>
      <c r="J54" s="385"/>
      <c r="K54" s="385"/>
      <c r="L54" s="385"/>
      <c r="M54" s="385"/>
      <c r="N54" s="385"/>
      <c r="O54" s="385"/>
      <c r="P54" s="385"/>
      <c r="Q54" s="385"/>
      <c r="R54" s="385"/>
      <c r="S54" s="385"/>
      <c r="T54" s="385"/>
      <c r="U54" s="385"/>
      <c r="V54" s="385"/>
      <c r="W54" s="385"/>
      <c r="X54" s="385"/>
      <c r="Y54" s="385"/>
      <c r="Z54" s="385"/>
      <c r="AA54" s="385"/>
      <c r="AB54" s="385"/>
      <c r="AC54" s="385"/>
      <c r="AD54" s="385"/>
      <c r="AE54" s="385"/>
      <c r="AF54" s="385"/>
      <c r="AG54" s="385"/>
      <c r="AH54" s="385"/>
      <c r="AI54" s="385"/>
      <c r="AJ54" s="385"/>
      <c r="AK54" s="385"/>
      <c r="AL54" s="385"/>
      <c r="AM54" s="385"/>
      <c r="AN54" s="407"/>
      <c r="AO54" s="408"/>
      <c r="AP54" s="59"/>
    </row>
    <row r="55" spans="1:42" s="2" customFormat="1" ht="12.75" customHeight="1" thickBot="1" x14ac:dyDescent="0.25">
      <c r="A55" s="382" t="s">
        <v>69</v>
      </c>
      <c r="B55" s="383"/>
      <c r="C55" s="383"/>
      <c r="D55" s="383"/>
      <c r="E55" s="383"/>
      <c r="F55" s="383"/>
      <c r="G55" s="383"/>
      <c r="H55" s="383"/>
      <c r="I55" s="383"/>
      <c r="J55" s="383"/>
      <c r="K55" s="383"/>
      <c r="L55" s="383"/>
      <c r="M55" s="383"/>
      <c r="N55" s="383"/>
      <c r="O55" s="383"/>
      <c r="P55" s="383"/>
      <c r="Q55" s="383"/>
      <c r="R55" s="383"/>
      <c r="S55" s="383"/>
      <c r="T55" s="383"/>
      <c r="U55" s="383"/>
      <c r="V55" s="383"/>
      <c r="W55" s="383"/>
      <c r="X55" s="383"/>
      <c r="Y55" s="383"/>
      <c r="Z55" s="383"/>
      <c r="AA55" s="383"/>
      <c r="AB55" s="383"/>
      <c r="AC55" s="383"/>
      <c r="AD55" s="383"/>
      <c r="AE55" s="383"/>
      <c r="AF55" s="383"/>
      <c r="AG55" s="383"/>
      <c r="AH55" s="383"/>
      <c r="AI55" s="383"/>
      <c r="AJ55" s="383"/>
      <c r="AK55" s="383"/>
      <c r="AL55" s="383"/>
      <c r="AM55" s="383"/>
      <c r="AN55" s="409"/>
      <c r="AO55" s="410"/>
      <c r="AP55" s="18"/>
    </row>
    <row r="56" spans="1:42" s="18" customFormat="1" ht="12.75" customHeight="1" x14ac:dyDescent="0.2">
      <c r="A56" s="311" t="s">
        <v>271</v>
      </c>
      <c r="B56" s="370" t="s">
        <v>86</v>
      </c>
      <c r="C56" s="311" t="s">
        <v>230</v>
      </c>
      <c r="D56" s="176"/>
      <c r="E56" s="214"/>
      <c r="F56" s="150"/>
      <c r="G56" s="150"/>
      <c r="H56" s="150"/>
      <c r="I56" s="151"/>
      <c r="J56" s="149"/>
      <c r="K56" s="150"/>
      <c r="L56" s="150"/>
      <c r="M56" s="150"/>
      <c r="N56" s="323"/>
      <c r="O56" s="149">
        <v>0</v>
      </c>
      <c r="P56" s="150">
        <v>4</v>
      </c>
      <c r="Q56" s="150"/>
      <c r="R56" s="150" t="s">
        <v>37</v>
      </c>
      <c r="S56" s="151">
        <v>6</v>
      </c>
      <c r="T56" s="214"/>
      <c r="U56" s="150"/>
      <c r="V56" s="150"/>
      <c r="W56" s="150"/>
      <c r="X56" s="323"/>
      <c r="Y56" s="149"/>
      <c r="Z56" s="150"/>
      <c r="AA56" s="150"/>
      <c r="AB56" s="150"/>
      <c r="AC56" s="151"/>
      <c r="AD56" s="214"/>
      <c r="AE56" s="150"/>
      <c r="AF56" s="150"/>
      <c r="AG56" s="150"/>
      <c r="AH56" s="323"/>
      <c r="AI56" s="155"/>
      <c r="AJ56" s="150"/>
      <c r="AK56" s="150"/>
      <c r="AL56" s="150"/>
      <c r="AM56" s="151"/>
      <c r="AN56" s="459" t="s">
        <v>283</v>
      </c>
      <c r="AO56" s="426" t="s">
        <v>92</v>
      </c>
    </row>
    <row r="57" spans="1:42" s="2" customFormat="1" ht="12.75" customHeight="1" x14ac:dyDescent="0.25">
      <c r="A57" s="160" t="s">
        <v>169</v>
      </c>
      <c r="B57" s="234" t="s">
        <v>75</v>
      </c>
      <c r="C57" s="371" t="s">
        <v>231</v>
      </c>
      <c r="D57" s="235"/>
      <c r="E57" s="230"/>
      <c r="F57" s="187"/>
      <c r="G57" s="187"/>
      <c r="H57" s="187"/>
      <c r="I57" s="192"/>
      <c r="J57" s="195"/>
      <c r="K57" s="187"/>
      <c r="L57" s="187"/>
      <c r="M57" s="187"/>
      <c r="N57" s="196"/>
      <c r="O57" s="195"/>
      <c r="P57" s="187"/>
      <c r="Q57" s="187"/>
      <c r="R57" s="187"/>
      <c r="S57" s="192"/>
      <c r="T57" s="216">
        <v>2</v>
      </c>
      <c r="U57" s="217">
        <v>2</v>
      </c>
      <c r="V57" s="217"/>
      <c r="W57" s="217" t="s">
        <v>37</v>
      </c>
      <c r="X57" s="330">
        <v>6</v>
      </c>
      <c r="Y57" s="195"/>
      <c r="Z57" s="187"/>
      <c r="AA57" s="187"/>
      <c r="AB57" s="187"/>
      <c r="AC57" s="192"/>
      <c r="AD57" s="230"/>
      <c r="AE57" s="187"/>
      <c r="AF57" s="187"/>
      <c r="AG57" s="187"/>
      <c r="AH57" s="196"/>
      <c r="AI57" s="208"/>
      <c r="AJ57" s="187"/>
      <c r="AK57" s="187"/>
      <c r="AL57" s="187"/>
      <c r="AM57" s="192"/>
      <c r="AN57" s="459" t="s">
        <v>283</v>
      </c>
      <c r="AO57" s="424" t="s">
        <v>93</v>
      </c>
      <c r="AP57" s="18"/>
    </row>
    <row r="58" spans="1:42" s="2" customFormat="1" ht="15" x14ac:dyDescent="0.25">
      <c r="A58" s="369" t="s">
        <v>170</v>
      </c>
      <c r="B58" s="234" t="s">
        <v>73</v>
      </c>
      <c r="C58" s="371" t="s">
        <v>232</v>
      </c>
      <c r="D58" s="184"/>
      <c r="E58" s="230"/>
      <c r="F58" s="187"/>
      <c r="G58" s="187"/>
      <c r="H58" s="187"/>
      <c r="I58" s="192"/>
      <c r="J58" s="195"/>
      <c r="K58" s="187"/>
      <c r="L58" s="187"/>
      <c r="M58" s="187"/>
      <c r="N58" s="196"/>
      <c r="O58" s="195"/>
      <c r="P58" s="187"/>
      <c r="Q58" s="187"/>
      <c r="R58" s="187"/>
      <c r="S58" s="192"/>
      <c r="T58" s="230">
        <v>0</v>
      </c>
      <c r="U58" s="187">
        <v>4</v>
      </c>
      <c r="V58" s="187"/>
      <c r="W58" s="187" t="s">
        <v>29</v>
      </c>
      <c r="X58" s="196">
        <v>6</v>
      </c>
      <c r="Y58" s="195"/>
      <c r="Z58" s="187"/>
      <c r="AA58" s="187"/>
      <c r="AB58" s="187"/>
      <c r="AC58" s="192"/>
      <c r="AD58" s="230"/>
      <c r="AE58" s="187"/>
      <c r="AF58" s="187"/>
      <c r="AG58" s="187"/>
      <c r="AH58" s="196"/>
      <c r="AI58" s="208"/>
      <c r="AJ58" s="187"/>
      <c r="AK58" s="187"/>
      <c r="AL58" s="187"/>
      <c r="AM58" s="192"/>
      <c r="AN58" s="459" t="s">
        <v>283</v>
      </c>
      <c r="AO58" s="427" t="s">
        <v>92</v>
      </c>
      <c r="AP58" s="18"/>
    </row>
    <row r="59" spans="1:42" s="2" customFormat="1" ht="15" x14ac:dyDescent="0.25">
      <c r="A59" s="369" t="s">
        <v>171</v>
      </c>
      <c r="B59" s="234" t="s">
        <v>21</v>
      </c>
      <c r="C59" s="371" t="s">
        <v>233</v>
      </c>
      <c r="D59" s="235"/>
      <c r="E59" s="230"/>
      <c r="F59" s="187"/>
      <c r="G59" s="187"/>
      <c r="H59" s="187"/>
      <c r="I59" s="192"/>
      <c r="J59" s="195"/>
      <c r="K59" s="187"/>
      <c r="L59" s="187"/>
      <c r="M59" s="187"/>
      <c r="N59" s="196"/>
      <c r="O59" s="195"/>
      <c r="P59" s="187"/>
      <c r="Q59" s="187"/>
      <c r="R59" s="187"/>
      <c r="S59" s="192"/>
      <c r="T59" s="230"/>
      <c r="U59" s="187"/>
      <c r="V59" s="187"/>
      <c r="W59" s="187"/>
      <c r="X59" s="196"/>
      <c r="Y59" s="195"/>
      <c r="Z59" s="187"/>
      <c r="AA59" s="187"/>
      <c r="AB59" s="187"/>
      <c r="AC59" s="192"/>
      <c r="AD59" s="230">
        <v>1</v>
      </c>
      <c r="AE59" s="187">
        <v>2</v>
      </c>
      <c r="AF59" s="187"/>
      <c r="AG59" s="187" t="s">
        <v>37</v>
      </c>
      <c r="AH59" s="196">
        <v>5</v>
      </c>
      <c r="AI59" s="208"/>
      <c r="AJ59" s="187"/>
      <c r="AK59" s="187"/>
      <c r="AL59" s="187"/>
      <c r="AM59" s="192"/>
      <c r="AN59" s="459" t="s">
        <v>283</v>
      </c>
      <c r="AO59" s="424" t="s">
        <v>93</v>
      </c>
      <c r="AP59" s="18"/>
    </row>
    <row r="60" spans="1:42" s="2" customFormat="1" x14ac:dyDescent="0.2">
      <c r="A60" s="369" t="s">
        <v>172</v>
      </c>
      <c r="B60" s="234" t="s">
        <v>87</v>
      </c>
      <c r="C60" s="160" t="s">
        <v>234</v>
      </c>
      <c r="D60" s="235"/>
      <c r="E60" s="230"/>
      <c r="F60" s="187"/>
      <c r="G60" s="187"/>
      <c r="H60" s="187"/>
      <c r="I60" s="192"/>
      <c r="J60" s="195"/>
      <c r="K60" s="187"/>
      <c r="L60" s="187"/>
      <c r="M60" s="187"/>
      <c r="N60" s="196"/>
      <c r="O60" s="195"/>
      <c r="P60" s="187"/>
      <c r="Q60" s="187"/>
      <c r="R60" s="187"/>
      <c r="S60" s="192"/>
      <c r="T60" s="230"/>
      <c r="U60" s="187"/>
      <c r="V60" s="187"/>
      <c r="W60" s="187"/>
      <c r="X60" s="196"/>
      <c r="Y60" s="332">
        <v>2</v>
      </c>
      <c r="Z60" s="328">
        <v>2</v>
      </c>
      <c r="AA60" s="328"/>
      <c r="AB60" s="328" t="s">
        <v>37</v>
      </c>
      <c r="AC60" s="207">
        <v>6</v>
      </c>
      <c r="AD60" s="230"/>
      <c r="AE60" s="187"/>
      <c r="AF60" s="187"/>
      <c r="AG60" s="187"/>
      <c r="AH60" s="196"/>
      <c r="AI60" s="208"/>
      <c r="AJ60" s="187"/>
      <c r="AK60" s="187"/>
      <c r="AL60" s="187"/>
      <c r="AM60" s="192"/>
      <c r="AN60" s="459" t="s">
        <v>283</v>
      </c>
      <c r="AO60" s="452" t="s">
        <v>305</v>
      </c>
      <c r="AP60" s="18"/>
    </row>
    <row r="61" spans="1:42" s="2" customFormat="1" ht="15" x14ac:dyDescent="0.25">
      <c r="A61" s="369" t="s">
        <v>173</v>
      </c>
      <c r="B61" s="234" t="s">
        <v>88</v>
      </c>
      <c r="C61" s="371" t="s">
        <v>235</v>
      </c>
      <c r="D61" s="235"/>
      <c r="E61" s="230"/>
      <c r="F61" s="187"/>
      <c r="G61" s="187"/>
      <c r="H61" s="187"/>
      <c r="I61" s="192"/>
      <c r="J61" s="195"/>
      <c r="K61" s="187"/>
      <c r="L61" s="187"/>
      <c r="M61" s="187"/>
      <c r="N61" s="196"/>
      <c r="O61" s="195"/>
      <c r="P61" s="187"/>
      <c r="Q61" s="187"/>
      <c r="R61" s="187"/>
      <c r="S61" s="192"/>
      <c r="T61" s="230"/>
      <c r="U61" s="187"/>
      <c r="V61" s="187"/>
      <c r="W61" s="187"/>
      <c r="X61" s="196"/>
      <c r="Y61" s="195">
        <v>2</v>
      </c>
      <c r="Z61" s="187">
        <v>2</v>
      </c>
      <c r="AA61" s="187"/>
      <c r="AB61" s="187" t="s">
        <v>29</v>
      </c>
      <c r="AC61" s="192">
        <v>6</v>
      </c>
      <c r="AD61" s="230"/>
      <c r="AE61" s="187"/>
      <c r="AF61" s="187"/>
      <c r="AG61" s="187"/>
      <c r="AH61" s="196"/>
      <c r="AI61" s="208"/>
      <c r="AJ61" s="187"/>
      <c r="AK61" s="187"/>
      <c r="AL61" s="187"/>
      <c r="AM61" s="192"/>
      <c r="AN61" s="459" t="s">
        <v>283</v>
      </c>
      <c r="AO61" s="427" t="s">
        <v>304</v>
      </c>
      <c r="AP61" s="18"/>
    </row>
    <row r="62" spans="1:42" s="67" customFormat="1" ht="12.75" customHeight="1" thickBot="1" x14ac:dyDescent="0.25">
      <c r="A62" s="335" t="s">
        <v>174</v>
      </c>
      <c r="B62" s="93" t="s">
        <v>74</v>
      </c>
      <c r="C62" s="335" t="s">
        <v>236</v>
      </c>
      <c r="D62" s="92"/>
      <c r="E62" s="329"/>
      <c r="F62" s="82"/>
      <c r="G62" s="82"/>
      <c r="H62" s="82"/>
      <c r="I62" s="83"/>
      <c r="J62" s="81"/>
      <c r="K62" s="82"/>
      <c r="L62" s="82"/>
      <c r="M62" s="82"/>
      <c r="N62" s="269"/>
      <c r="O62" s="81"/>
      <c r="P62" s="82"/>
      <c r="Q62" s="82"/>
      <c r="R62" s="82"/>
      <c r="S62" s="83"/>
      <c r="T62" s="329"/>
      <c r="U62" s="82"/>
      <c r="V62" s="82"/>
      <c r="W62" s="82"/>
      <c r="X62" s="269"/>
      <c r="Y62" s="138"/>
      <c r="Z62" s="139"/>
      <c r="AA62" s="139"/>
      <c r="AB62" s="139"/>
      <c r="AC62" s="140"/>
      <c r="AD62" s="331"/>
      <c r="AE62" s="82"/>
      <c r="AF62" s="82"/>
      <c r="AG62" s="82"/>
      <c r="AH62" s="269"/>
      <c r="AI62" s="84">
        <v>0</v>
      </c>
      <c r="AJ62" s="82">
        <v>0</v>
      </c>
      <c r="AK62" s="82"/>
      <c r="AL62" s="82" t="s">
        <v>37</v>
      </c>
      <c r="AM62" s="83">
        <v>0</v>
      </c>
      <c r="AN62" s="459" t="s">
        <v>283</v>
      </c>
      <c r="AO62" s="428" t="s">
        <v>94</v>
      </c>
      <c r="AP62" s="66"/>
    </row>
    <row r="63" spans="1:42" s="2" customFormat="1" ht="12.75" customHeight="1" thickBot="1" x14ac:dyDescent="0.25">
      <c r="A63" s="376" t="s">
        <v>70</v>
      </c>
      <c r="B63" s="377"/>
      <c r="C63" s="377"/>
      <c r="D63" s="377"/>
      <c r="E63" s="377"/>
      <c r="F63" s="377"/>
      <c r="G63" s="377"/>
      <c r="H63" s="377"/>
      <c r="I63" s="377"/>
      <c r="J63" s="377"/>
      <c r="K63" s="377"/>
      <c r="L63" s="377"/>
      <c r="M63" s="377"/>
      <c r="N63" s="377"/>
      <c r="O63" s="377"/>
      <c r="P63" s="377"/>
      <c r="Q63" s="377"/>
      <c r="R63" s="377"/>
      <c r="S63" s="377"/>
      <c r="T63" s="377"/>
      <c r="U63" s="377"/>
      <c r="V63" s="377"/>
      <c r="W63" s="377"/>
      <c r="X63" s="377"/>
      <c r="Y63" s="377"/>
      <c r="Z63" s="377"/>
      <c r="AA63" s="377"/>
      <c r="AB63" s="377"/>
      <c r="AC63" s="377"/>
      <c r="AD63" s="377"/>
      <c r="AE63" s="377"/>
      <c r="AF63" s="377"/>
      <c r="AG63" s="377"/>
      <c r="AH63" s="377"/>
      <c r="AI63" s="377"/>
      <c r="AJ63" s="377"/>
      <c r="AK63" s="377"/>
      <c r="AL63" s="377"/>
      <c r="AM63" s="377"/>
      <c r="AN63" s="429"/>
      <c r="AO63" s="430"/>
      <c r="AP63" s="18"/>
    </row>
    <row r="64" spans="1:42" s="2" customFormat="1" ht="12.75" customHeight="1" x14ac:dyDescent="0.25">
      <c r="A64" s="27" t="s">
        <v>175</v>
      </c>
      <c r="B64" s="70" t="s">
        <v>71</v>
      </c>
      <c r="C64" s="366" t="s">
        <v>237</v>
      </c>
      <c r="D64" s="361" t="s">
        <v>19</v>
      </c>
      <c r="E64" s="69"/>
      <c r="F64" s="24"/>
      <c r="G64" s="24"/>
      <c r="H64" s="24"/>
      <c r="I64" s="104"/>
      <c r="J64" s="23"/>
      <c r="K64" s="24"/>
      <c r="L64" s="24"/>
      <c r="M64" s="24"/>
      <c r="N64" s="25"/>
      <c r="O64" s="23"/>
      <c r="P64" s="24"/>
      <c r="Q64" s="24"/>
      <c r="R64" s="24"/>
      <c r="S64" s="25"/>
      <c r="T64" s="156">
        <v>2</v>
      </c>
      <c r="U64" s="157">
        <v>4</v>
      </c>
      <c r="V64" s="157"/>
      <c r="W64" s="157" t="s">
        <v>37</v>
      </c>
      <c r="X64" s="167">
        <v>6</v>
      </c>
      <c r="Y64" s="156"/>
      <c r="Z64" s="157"/>
      <c r="AA64" s="157"/>
      <c r="AB64" s="157"/>
      <c r="AC64" s="167"/>
      <c r="AD64" s="156"/>
      <c r="AE64" s="24"/>
      <c r="AF64" s="24"/>
      <c r="AG64" s="24"/>
      <c r="AH64" s="25"/>
      <c r="AI64" s="89"/>
      <c r="AJ64" s="87"/>
      <c r="AK64" s="87"/>
      <c r="AL64" s="87"/>
      <c r="AM64" s="88"/>
      <c r="AN64" s="459" t="s">
        <v>283</v>
      </c>
      <c r="AO64" s="431" t="s">
        <v>95</v>
      </c>
      <c r="AP64" s="18"/>
    </row>
    <row r="65" spans="1:42" s="2" customFormat="1" ht="12.75" customHeight="1" x14ac:dyDescent="0.25">
      <c r="A65" s="26" t="s">
        <v>176</v>
      </c>
      <c r="B65" s="113" t="s">
        <v>89</v>
      </c>
      <c r="C65" s="367" t="s">
        <v>238</v>
      </c>
      <c r="D65" s="362" t="s">
        <v>19</v>
      </c>
      <c r="E65" s="29"/>
      <c r="F65" s="56"/>
      <c r="G65" s="56"/>
      <c r="H65" s="56"/>
      <c r="I65" s="57"/>
      <c r="J65" s="55"/>
      <c r="K65" s="56"/>
      <c r="L65" s="56"/>
      <c r="M65" s="56"/>
      <c r="N65" s="57"/>
      <c r="O65" s="55"/>
      <c r="P65" s="56"/>
      <c r="Q65" s="56"/>
      <c r="R65" s="56"/>
      <c r="S65" s="57"/>
      <c r="T65" s="195"/>
      <c r="U65" s="187"/>
      <c r="V65" s="157"/>
      <c r="W65" s="157"/>
      <c r="X65" s="192"/>
      <c r="Y65" s="195">
        <v>2</v>
      </c>
      <c r="Z65" s="187">
        <v>4</v>
      </c>
      <c r="AA65" s="187"/>
      <c r="AB65" s="187" t="s">
        <v>37</v>
      </c>
      <c r="AC65" s="192">
        <v>6</v>
      </c>
      <c r="AD65" s="195"/>
      <c r="AE65" s="56"/>
      <c r="AF65" s="56"/>
      <c r="AG65" s="56"/>
      <c r="AH65" s="57"/>
      <c r="AI65" s="21"/>
      <c r="AJ65" s="56"/>
      <c r="AK65" s="56"/>
      <c r="AL65" s="56"/>
      <c r="AM65" s="57"/>
      <c r="AN65" s="459" t="s">
        <v>283</v>
      </c>
      <c r="AO65" s="424" t="s">
        <v>95</v>
      </c>
      <c r="AP65" s="18"/>
    </row>
    <row r="66" spans="1:42" s="2" customFormat="1" ht="12.75" customHeight="1" x14ac:dyDescent="0.25">
      <c r="A66" s="26" t="s">
        <v>177</v>
      </c>
      <c r="B66" s="113" t="s">
        <v>30</v>
      </c>
      <c r="C66" s="367" t="s">
        <v>239</v>
      </c>
      <c r="D66" s="363" t="s">
        <v>19</v>
      </c>
      <c r="E66" s="69"/>
      <c r="F66" s="24"/>
      <c r="G66" s="24"/>
      <c r="H66" s="24"/>
      <c r="I66" s="25"/>
      <c r="J66" s="23"/>
      <c r="K66" s="24"/>
      <c r="L66" s="24"/>
      <c r="M66" s="24"/>
      <c r="N66" s="25"/>
      <c r="O66" s="23"/>
      <c r="P66" s="24"/>
      <c r="Q66" s="24"/>
      <c r="R66" s="24"/>
      <c r="S66" s="25"/>
      <c r="T66" s="156"/>
      <c r="U66" s="157"/>
      <c r="V66" s="157"/>
      <c r="W66" s="157"/>
      <c r="X66" s="167"/>
      <c r="Y66" s="156">
        <v>2</v>
      </c>
      <c r="Z66" s="157">
        <v>2</v>
      </c>
      <c r="AA66" s="157"/>
      <c r="AB66" s="157" t="s">
        <v>29</v>
      </c>
      <c r="AC66" s="167">
        <v>6</v>
      </c>
      <c r="AD66" s="156"/>
      <c r="AE66" s="24"/>
      <c r="AF66" s="24"/>
      <c r="AG66" s="24"/>
      <c r="AH66" s="25"/>
      <c r="AI66" s="21"/>
      <c r="AJ66" s="34"/>
      <c r="AK66" s="34"/>
      <c r="AL66" s="34"/>
      <c r="AM66" s="35"/>
      <c r="AN66" s="459" t="s">
        <v>283</v>
      </c>
      <c r="AO66" s="431" t="s">
        <v>95</v>
      </c>
      <c r="AP66" s="18"/>
    </row>
    <row r="67" spans="1:42" s="2" customFormat="1" ht="12.75" customHeight="1" x14ac:dyDescent="0.25">
      <c r="A67" s="26" t="s">
        <v>178</v>
      </c>
      <c r="B67" s="113" t="s">
        <v>90</v>
      </c>
      <c r="C67" s="368" t="s">
        <v>240</v>
      </c>
      <c r="D67" s="364" t="s">
        <v>19</v>
      </c>
      <c r="E67" s="29"/>
      <c r="F67" s="56"/>
      <c r="G67" s="56"/>
      <c r="H67" s="56"/>
      <c r="I67" s="57"/>
      <c r="J67" s="55"/>
      <c r="K67" s="56"/>
      <c r="L67" s="56"/>
      <c r="M67" s="56"/>
      <c r="N67" s="57"/>
      <c r="O67" s="55"/>
      <c r="P67" s="56"/>
      <c r="Q67" s="56"/>
      <c r="R67" s="56"/>
      <c r="S67" s="57"/>
      <c r="T67" s="195"/>
      <c r="U67" s="187"/>
      <c r="V67" s="187"/>
      <c r="W67" s="187"/>
      <c r="X67" s="192"/>
      <c r="Y67" s="195"/>
      <c r="Z67" s="187"/>
      <c r="AA67" s="187"/>
      <c r="AB67" s="187"/>
      <c r="AC67" s="192"/>
      <c r="AD67" s="195">
        <v>1</v>
      </c>
      <c r="AE67" s="56">
        <v>2</v>
      </c>
      <c r="AF67" s="56"/>
      <c r="AG67" s="56" t="s">
        <v>37</v>
      </c>
      <c r="AH67" s="57">
        <v>5</v>
      </c>
      <c r="AI67" s="21"/>
      <c r="AJ67" s="34"/>
      <c r="AK67" s="34"/>
      <c r="AL67" s="34"/>
      <c r="AM67" s="35"/>
      <c r="AN67" s="459" t="s">
        <v>283</v>
      </c>
      <c r="AO67" s="424" t="s">
        <v>95</v>
      </c>
      <c r="AP67" s="18"/>
    </row>
    <row r="68" spans="1:42" s="2" customFormat="1" ht="12.75" customHeight="1" x14ac:dyDescent="0.25">
      <c r="A68" s="26" t="s">
        <v>179</v>
      </c>
      <c r="B68" s="113" t="s">
        <v>91</v>
      </c>
      <c r="C68" s="368" t="s">
        <v>241</v>
      </c>
      <c r="D68" s="364"/>
      <c r="E68" s="29"/>
      <c r="F68" s="56"/>
      <c r="G68" s="56"/>
      <c r="H68" s="56"/>
      <c r="I68" s="57"/>
      <c r="J68" s="55"/>
      <c r="K68" s="56"/>
      <c r="L68" s="56"/>
      <c r="M68" s="56"/>
      <c r="N68" s="57"/>
      <c r="O68" s="55"/>
      <c r="P68" s="56"/>
      <c r="Q68" s="56"/>
      <c r="R68" s="56"/>
      <c r="S68" s="57"/>
      <c r="T68" s="195"/>
      <c r="U68" s="187"/>
      <c r="V68" s="187"/>
      <c r="W68" s="187"/>
      <c r="X68" s="192"/>
      <c r="Y68" s="195"/>
      <c r="Z68" s="187"/>
      <c r="AA68" s="157"/>
      <c r="AB68" s="157"/>
      <c r="AC68" s="192"/>
      <c r="AD68" s="195">
        <v>1</v>
      </c>
      <c r="AE68" s="56">
        <v>2</v>
      </c>
      <c r="AF68" s="56"/>
      <c r="AG68" s="56" t="s">
        <v>29</v>
      </c>
      <c r="AH68" s="57">
        <v>6</v>
      </c>
      <c r="AI68" s="21"/>
      <c r="AJ68" s="34"/>
      <c r="AK68" s="34"/>
      <c r="AL68" s="34"/>
      <c r="AM68" s="35"/>
      <c r="AN68" s="459" t="s">
        <v>283</v>
      </c>
      <c r="AO68" s="424" t="s">
        <v>306</v>
      </c>
      <c r="AP68" s="18"/>
    </row>
    <row r="69" spans="1:42" s="2" customFormat="1" ht="12.75" customHeight="1" x14ac:dyDescent="0.2">
      <c r="A69" s="26" t="s">
        <v>180</v>
      </c>
      <c r="B69" s="28" t="s">
        <v>98</v>
      </c>
      <c r="C69" s="26" t="s">
        <v>242</v>
      </c>
      <c r="D69" s="364"/>
      <c r="E69" s="29"/>
      <c r="F69" s="56"/>
      <c r="G69" s="56"/>
      <c r="H69" s="56"/>
      <c r="I69" s="57"/>
      <c r="J69" s="55"/>
      <c r="K69" s="56"/>
      <c r="L69" s="56"/>
      <c r="M69" s="56"/>
      <c r="N69" s="57"/>
      <c r="O69" s="55"/>
      <c r="P69" s="56"/>
      <c r="Q69" s="56"/>
      <c r="R69" s="56"/>
      <c r="S69" s="57"/>
      <c r="T69" s="195"/>
      <c r="U69" s="187"/>
      <c r="V69" s="187"/>
      <c r="W69" s="187"/>
      <c r="X69" s="192"/>
      <c r="Y69" s="195"/>
      <c r="Z69" s="187"/>
      <c r="AA69" s="157"/>
      <c r="AB69" s="157"/>
      <c r="AC69" s="192"/>
      <c r="AD69" s="195">
        <v>1</v>
      </c>
      <c r="AE69" s="56">
        <v>3</v>
      </c>
      <c r="AF69" s="56"/>
      <c r="AG69" s="56" t="s">
        <v>29</v>
      </c>
      <c r="AH69" s="57">
        <v>6</v>
      </c>
      <c r="AI69" s="21"/>
      <c r="AJ69" s="34"/>
      <c r="AK69" s="34"/>
      <c r="AL69" s="34"/>
      <c r="AM69" s="35"/>
      <c r="AN69" s="459" t="s">
        <v>283</v>
      </c>
      <c r="AO69" s="424" t="s">
        <v>304</v>
      </c>
      <c r="AP69" s="18"/>
    </row>
    <row r="70" spans="1:42" s="67" customFormat="1" ht="12.75" customHeight="1" thickBot="1" x14ac:dyDescent="0.25">
      <c r="A70" s="27" t="s">
        <v>181</v>
      </c>
      <c r="B70" s="114" t="s">
        <v>72</v>
      </c>
      <c r="C70" s="80" t="s">
        <v>243</v>
      </c>
      <c r="D70" s="365"/>
      <c r="E70" s="69"/>
      <c r="F70" s="24"/>
      <c r="G70" s="24"/>
      <c r="H70" s="24"/>
      <c r="I70" s="25"/>
      <c r="J70" s="23"/>
      <c r="K70" s="24"/>
      <c r="L70" s="24"/>
      <c r="M70" s="24"/>
      <c r="N70" s="25"/>
      <c r="O70" s="23"/>
      <c r="P70" s="24"/>
      <c r="Q70" s="24"/>
      <c r="R70" s="24"/>
      <c r="S70" s="25"/>
      <c r="T70" s="23"/>
      <c r="U70" s="24"/>
      <c r="V70" s="24"/>
      <c r="W70" s="24"/>
      <c r="X70" s="25"/>
      <c r="Y70" s="23"/>
      <c r="Z70" s="24"/>
      <c r="AA70" s="24"/>
      <c r="AB70" s="24"/>
      <c r="AC70" s="25"/>
      <c r="AD70" s="23"/>
      <c r="AE70" s="24"/>
      <c r="AF70" s="24"/>
      <c r="AG70" s="24"/>
      <c r="AH70" s="25"/>
      <c r="AI70" s="84">
        <v>0</v>
      </c>
      <c r="AJ70" s="82">
        <v>0</v>
      </c>
      <c r="AK70" s="82"/>
      <c r="AL70" s="82" t="s">
        <v>37</v>
      </c>
      <c r="AM70" s="83">
        <v>0</v>
      </c>
      <c r="AN70" s="459" t="s">
        <v>283</v>
      </c>
      <c r="AO70" s="431" t="s">
        <v>95</v>
      </c>
      <c r="AP70" s="66"/>
    </row>
    <row r="71" spans="1:42" s="63" customFormat="1" ht="12.75" customHeight="1" thickBot="1" x14ac:dyDescent="0.25">
      <c r="A71" s="60"/>
      <c r="B71" s="105" t="s">
        <v>36</v>
      </c>
      <c r="C71" s="353"/>
      <c r="D71" s="108">
        <f>SUM(I71,N71,S71,X71,AC71,AH71,AM71)</f>
        <v>70</v>
      </c>
      <c r="E71" s="107">
        <f>SUM(E56:E62,E64:E70)</f>
        <v>0</v>
      </c>
      <c r="F71" s="62">
        <f>SUM(F56:F62,F64:F70)</f>
        <v>0</v>
      </c>
      <c r="G71" s="62">
        <f>SUM(G56:G62,G64:G70)</f>
        <v>0</v>
      </c>
      <c r="H71" s="61"/>
      <c r="I71" s="62">
        <f>SUM(I56:I62,I64:I70)</f>
        <v>0</v>
      </c>
      <c r="J71" s="62">
        <f>SUM(J56:J62,J64:J70)</f>
        <v>0</v>
      </c>
      <c r="K71" s="62">
        <f>SUM(K56:K62,K64:K70)</f>
        <v>0</v>
      </c>
      <c r="L71" s="62">
        <f>SUM(L56:L62,L64:L70)</f>
        <v>0</v>
      </c>
      <c r="M71" s="61"/>
      <c r="N71" s="62">
        <f>SUM(N56:N62,N64:N70)</f>
        <v>0</v>
      </c>
      <c r="O71" s="62">
        <f>SUM(O56:O62,O64:O70)</f>
        <v>0</v>
      </c>
      <c r="P71" s="62">
        <f>SUM(P56:P62,P64:P70)</f>
        <v>4</v>
      </c>
      <c r="Q71" s="62">
        <f>SUM(Q56:Q62,Q64:Q70)</f>
        <v>0</v>
      </c>
      <c r="R71" s="61"/>
      <c r="S71" s="62">
        <f>SUM(S56:S62,S64:S70)</f>
        <v>6</v>
      </c>
      <c r="T71" s="62">
        <f>SUM(T56:T62,T64:T70)</f>
        <v>4</v>
      </c>
      <c r="U71" s="62">
        <f>SUM(U56:U62,U64:U70)</f>
        <v>10</v>
      </c>
      <c r="V71" s="62">
        <f>SUM(V56:V62,V64:V70)</f>
        <v>0</v>
      </c>
      <c r="W71" s="61"/>
      <c r="X71" s="62">
        <f>SUM(X56:X62,X64:X70)</f>
        <v>18</v>
      </c>
      <c r="Y71" s="62">
        <f>SUM(Y56:Y62,Y64:Y70)</f>
        <v>8</v>
      </c>
      <c r="Z71" s="62">
        <f>SUM(Z56:Z62,Z64:Z70)</f>
        <v>10</v>
      </c>
      <c r="AA71" s="62">
        <f>SUM(AA56:AA62,AA64:AA70)</f>
        <v>0</v>
      </c>
      <c r="AB71" s="61"/>
      <c r="AC71" s="62">
        <f>SUM(AC56:AC62,AC64:AC70)</f>
        <v>24</v>
      </c>
      <c r="AD71" s="62">
        <f>SUM(AD56:AD62,AD64:AD70)</f>
        <v>4</v>
      </c>
      <c r="AE71" s="62">
        <f>SUM(AE56:AE62,AE64:AE70)</f>
        <v>9</v>
      </c>
      <c r="AF71" s="62">
        <f>SUM(AF56:AF62,AF64:AF70)</f>
        <v>0</v>
      </c>
      <c r="AG71" s="61"/>
      <c r="AH71" s="62">
        <f>SUM(AH56:AH62,AH64:AH70)</f>
        <v>22</v>
      </c>
      <c r="AI71" s="62">
        <f>SUM(AI56:AI62,AI64:AI70)</f>
        <v>0</v>
      </c>
      <c r="AJ71" s="62">
        <f>SUM(AJ56:AJ62,AJ64:AJ70)</f>
        <v>0</v>
      </c>
      <c r="AK71" s="62">
        <f>SUM(AK56:AK62,AK64:AK70)</f>
        <v>0</v>
      </c>
      <c r="AL71" s="61"/>
      <c r="AM71" s="62">
        <f>SUM(AM56:AM62,AM64:AM70)</f>
        <v>0</v>
      </c>
      <c r="AN71" s="432"/>
      <c r="AO71" s="433"/>
    </row>
    <row r="72" spans="1:42" s="2" customFormat="1" ht="16.5" thickBot="1" x14ac:dyDescent="0.25">
      <c r="A72" s="380" t="s">
        <v>84</v>
      </c>
      <c r="B72" s="381"/>
      <c r="C72" s="381"/>
      <c r="D72" s="381"/>
      <c r="E72" s="381"/>
      <c r="F72" s="381"/>
      <c r="G72" s="381"/>
      <c r="H72" s="381"/>
      <c r="I72" s="381"/>
      <c r="J72" s="381"/>
      <c r="K72" s="381"/>
      <c r="L72" s="381"/>
      <c r="M72" s="381"/>
      <c r="N72" s="381"/>
      <c r="O72" s="381"/>
      <c r="P72" s="381"/>
      <c r="Q72" s="381"/>
      <c r="R72" s="381"/>
      <c r="S72" s="381"/>
      <c r="T72" s="381"/>
      <c r="U72" s="381"/>
      <c r="V72" s="381"/>
      <c r="W72" s="381"/>
      <c r="X72" s="381"/>
      <c r="Y72" s="381"/>
      <c r="Z72" s="381"/>
      <c r="AA72" s="381"/>
      <c r="AB72" s="381"/>
      <c r="AC72" s="381"/>
      <c r="AD72" s="381"/>
      <c r="AE72" s="381"/>
      <c r="AF72" s="381"/>
      <c r="AG72" s="381"/>
      <c r="AH72" s="381"/>
      <c r="AI72" s="381"/>
      <c r="AJ72" s="381"/>
      <c r="AK72" s="381"/>
      <c r="AL72" s="381"/>
      <c r="AM72" s="381"/>
      <c r="AN72" s="434"/>
      <c r="AO72" s="435"/>
      <c r="AP72" s="15"/>
    </row>
    <row r="73" spans="1:42" s="2" customFormat="1" ht="12.75" customHeight="1" thickBot="1" x14ac:dyDescent="0.25">
      <c r="A73" s="22" t="s">
        <v>182</v>
      </c>
      <c r="B73" s="113" t="s">
        <v>150</v>
      </c>
      <c r="C73" s="354" t="s">
        <v>272</v>
      </c>
      <c r="D73" s="90"/>
      <c r="E73" s="267">
        <v>0</v>
      </c>
      <c r="F73" s="87">
        <v>2</v>
      </c>
      <c r="G73" s="87"/>
      <c r="H73" s="87" t="s">
        <v>29</v>
      </c>
      <c r="I73" s="115">
        <v>0</v>
      </c>
      <c r="J73" s="86"/>
      <c r="K73" s="87"/>
      <c r="L73" s="87"/>
      <c r="M73" s="87"/>
      <c r="N73" s="88"/>
      <c r="O73" s="267"/>
      <c r="P73" s="87"/>
      <c r="Q73" s="87"/>
      <c r="R73" s="87"/>
      <c r="S73" s="115"/>
      <c r="T73" s="86"/>
      <c r="U73" s="87"/>
      <c r="V73" s="87"/>
      <c r="W73" s="87"/>
      <c r="X73" s="88"/>
      <c r="Y73" s="267"/>
      <c r="Z73" s="87"/>
      <c r="AA73" s="87"/>
      <c r="AB73" s="87"/>
      <c r="AC73" s="115"/>
      <c r="AD73" s="86"/>
      <c r="AE73" s="87"/>
      <c r="AF73" s="87"/>
      <c r="AG73" s="87"/>
      <c r="AH73" s="88"/>
      <c r="AI73" s="267"/>
      <c r="AJ73" s="87"/>
      <c r="AK73" s="87"/>
      <c r="AL73" s="87"/>
      <c r="AM73" s="88"/>
      <c r="AN73" s="436" t="s">
        <v>120</v>
      </c>
      <c r="AO73" s="436" t="s">
        <v>121</v>
      </c>
      <c r="AP73" s="18"/>
    </row>
    <row r="74" spans="1:42" s="2" customFormat="1" ht="12.75" customHeight="1" x14ac:dyDescent="0.2">
      <c r="A74" s="26" t="s">
        <v>183</v>
      </c>
      <c r="B74" s="113" t="s">
        <v>151</v>
      </c>
      <c r="C74" s="28" t="s">
        <v>273</v>
      </c>
      <c r="D74" s="339"/>
      <c r="E74" s="29"/>
      <c r="F74" s="56"/>
      <c r="G74" s="56"/>
      <c r="H74" s="56"/>
      <c r="I74" s="54"/>
      <c r="J74" s="55">
        <v>0</v>
      </c>
      <c r="K74" s="56">
        <v>2</v>
      </c>
      <c r="L74" s="56"/>
      <c r="M74" s="56" t="s">
        <v>29</v>
      </c>
      <c r="N74" s="57">
        <v>0</v>
      </c>
      <c r="O74" s="29"/>
      <c r="P74" s="56"/>
      <c r="Q74" s="56"/>
      <c r="R74" s="56"/>
      <c r="S74" s="54"/>
      <c r="T74" s="55"/>
      <c r="U74" s="56"/>
      <c r="V74" s="56"/>
      <c r="W74" s="56"/>
      <c r="X74" s="57"/>
      <c r="Y74" s="29"/>
      <c r="Z74" s="56"/>
      <c r="AA74" s="56"/>
      <c r="AB74" s="56"/>
      <c r="AC74" s="54"/>
      <c r="AD74" s="55"/>
      <c r="AE74" s="56"/>
      <c r="AF74" s="56"/>
      <c r="AG74" s="56"/>
      <c r="AH74" s="57"/>
      <c r="AI74" s="29"/>
      <c r="AJ74" s="56"/>
      <c r="AK74" s="56"/>
      <c r="AL74" s="56"/>
      <c r="AM74" s="57"/>
      <c r="AN74" s="436" t="s">
        <v>120</v>
      </c>
      <c r="AO74" s="436" t="s">
        <v>121</v>
      </c>
      <c r="AP74" s="18"/>
    </row>
    <row r="75" spans="1:42" s="47" customFormat="1" x14ac:dyDescent="0.2">
      <c r="A75" s="447" t="s">
        <v>317</v>
      </c>
      <c r="B75" s="448" t="s">
        <v>320</v>
      </c>
      <c r="C75" s="355" t="s">
        <v>244</v>
      </c>
      <c r="D75" s="339"/>
      <c r="E75" s="29"/>
      <c r="F75" s="56"/>
      <c r="G75" s="56"/>
      <c r="H75" s="56"/>
      <c r="I75" s="54"/>
      <c r="J75" s="55"/>
      <c r="K75" s="56"/>
      <c r="L75" s="56"/>
      <c r="M75" s="56"/>
      <c r="N75" s="57"/>
      <c r="O75" s="29"/>
      <c r="P75" s="56"/>
      <c r="Q75" s="56"/>
      <c r="R75" s="56"/>
      <c r="S75" s="54"/>
      <c r="T75" s="55"/>
      <c r="U75" s="56"/>
      <c r="V75" s="56"/>
      <c r="W75" s="56"/>
      <c r="X75" s="57"/>
      <c r="Y75" s="29">
        <v>0</v>
      </c>
      <c r="Z75" s="56">
        <v>2</v>
      </c>
      <c r="AA75" s="56">
        <v>0</v>
      </c>
      <c r="AB75" s="56" t="s">
        <v>29</v>
      </c>
      <c r="AC75" s="54">
        <v>0</v>
      </c>
      <c r="AD75" s="55"/>
      <c r="AE75" s="56"/>
      <c r="AF75" s="56"/>
      <c r="AG75" s="56"/>
      <c r="AH75" s="57"/>
      <c r="AI75" s="29"/>
      <c r="AJ75" s="56"/>
      <c r="AK75" s="56"/>
      <c r="AL75" s="56"/>
      <c r="AM75" s="57"/>
      <c r="AN75" s="464" t="s">
        <v>282</v>
      </c>
      <c r="AO75" s="449" t="s">
        <v>25</v>
      </c>
      <c r="AP75" s="46"/>
    </row>
    <row r="76" spans="1:42" s="47" customFormat="1" x14ac:dyDescent="0.2">
      <c r="A76" s="26" t="s">
        <v>318</v>
      </c>
      <c r="B76" s="450" t="s">
        <v>321</v>
      </c>
      <c r="C76" s="355" t="s">
        <v>245</v>
      </c>
      <c r="D76" s="339"/>
      <c r="E76" s="29"/>
      <c r="F76" s="56"/>
      <c r="G76" s="56"/>
      <c r="H76" s="56"/>
      <c r="I76" s="54"/>
      <c r="J76" s="55"/>
      <c r="K76" s="56"/>
      <c r="L76" s="56"/>
      <c r="M76" s="56"/>
      <c r="N76" s="57"/>
      <c r="O76" s="29"/>
      <c r="P76" s="56"/>
      <c r="Q76" s="56"/>
      <c r="R76" s="56"/>
      <c r="S76" s="54"/>
      <c r="T76" s="55"/>
      <c r="U76" s="56"/>
      <c r="V76" s="56"/>
      <c r="W76" s="56"/>
      <c r="X76" s="57"/>
      <c r="Y76" s="29"/>
      <c r="Z76" s="56"/>
      <c r="AA76" s="56"/>
      <c r="AB76" s="56"/>
      <c r="AC76" s="54"/>
      <c r="AD76" s="55">
        <v>0</v>
      </c>
      <c r="AE76" s="56">
        <v>2</v>
      </c>
      <c r="AF76" s="56">
        <v>1</v>
      </c>
      <c r="AG76" s="56" t="s">
        <v>29</v>
      </c>
      <c r="AH76" s="57">
        <v>0</v>
      </c>
      <c r="AI76" s="29"/>
      <c r="AJ76" s="56"/>
      <c r="AK76" s="56"/>
      <c r="AL76" s="56"/>
      <c r="AM76" s="57"/>
      <c r="AN76" s="464" t="s">
        <v>282</v>
      </c>
      <c r="AO76" s="449" t="s">
        <v>25</v>
      </c>
      <c r="AP76" s="46"/>
    </row>
    <row r="77" spans="1:42" s="47" customFormat="1" x14ac:dyDescent="0.2">
      <c r="A77" s="26" t="s">
        <v>319</v>
      </c>
      <c r="B77" s="450" t="s">
        <v>206</v>
      </c>
      <c r="C77" s="356" t="s">
        <v>246</v>
      </c>
      <c r="D77" s="339"/>
      <c r="E77" s="29"/>
      <c r="F77" s="56"/>
      <c r="G77" s="56"/>
      <c r="H77" s="56"/>
      <c r="I77" s="54"/>
      <c r="J77" s="55"/>
      <c r="K77" s="56"/>
      <c r="L77" s="56"/>
      <c r="M77" s="56"/>
      <c r="N77" s="57"/>
      <c r="O77" s="29"/>
      <c r="P77" s="56"/>
      <c r="Q77" s="56"/>
      <c r="R77" s="56"/>
      <c r="S77" s="54"/>
      <c r="T77" s="55"/>
      <c r="U77" s="56"/>
      <c r="V77" s="56"/>
      <c r="W77" s="56"/>
      <c r="X77" s="57"/>
      <c r="Y77" s="29"/>
      <c r="Z77" s="56"/>
      <c r="AA77" s="56"/>
      <c r="AB77" s="56"/>
      <c r="AC77" s="54"/>
      <c r="AD77" s="55"/>
      <c r="AE77" s="56"/>
      <c r="AF77" s="56"/>
      <c r="AG77" s="56"/>
      <c r="AH77" s="57"/>
      <c r="AI77" s="29">
        <v>0</v>
      </c>
      <c r="AJ77" s="56">
        <v>0</v>
      </c>
      <c r="AK77" s="56">
        <v>1</v>
      </c>
      <c r="AL77" s="56" t="s">
        <v>29</v>
      </c>
      <c r="AM77" s="57">
        <v>10</v>
      </c>
      <c r="AN77" s="464" t="s">
        <v>316</v>
      </c>
      <c r="AO77" s="449" t="s">
        <v>322</v>
      </c>
      <c r="AP77" s="261"/>
    </row>
    <row r="78" spans="1:42" s="2" customFormat="1" ht="12.75" customHeight="1" thickBot="1" x14ac:dyDescent="0.25">
      <c r="A78" s="80" t="s">
        <v>184</v>
      </c>
      <c r="B78" s="359" t="s">
        <v>23</v>
      </c>
      <c r="C78" s="335" t="s">
        <v>247</v>
      </c>
      <c r="D78" s="358"/>
      <c r="E78" s="329"/>
      <c r="F78" s="82"/>
      <c r="G78" s="82"/>
      <c r="H78" s="82"/>
      <c r="I78" s="269"/>
      <c r="J78" s="81"/>
      <c r="K78" s="82"/>
      <c r="L78" s="82"/>
      <c r="M78" s="82"/>
      <c r="N78" s="83"/>
      <c r="O78" s="329"/>
      <c r="P78" s="82"/>
      <c r="Q78" s="82"/>
      <c r="R78" s="82"/>
      <c r="S78" s="269"/>
      <c r="T78" s="81"/>
      <c r="U78" s="82"/>
      <c r="V78" s="82"/>
      <c r="W78" s="82"/>
      <c r="X78" s="83"/>
      <c r="Y78" s="329"/>
      <c r="Z78" s="82"/>
      <c r="AA78" s="82"/>
      <c r="AB78" s="82"/>
      <c r="AC78" s="269"/>
      <c r="AD78" s="81"/>
      <c r="AE78" s="82"/>
      <c r="AF78" s="82"/>
      <c r="AG78" s="82"/>
      <c r="AH78" s="83"/>
      <c r="AI78" s="329">
        <v>0</v>
      </c>
      <c r="AJ78" s="82">
        <v>400</v>
      </c>
      <c r="AK78" s="82"/>
      <c r="AL78" s="82" t="s">
        <v>29</v>
      </c>
      <c r="AM78" s="83">
        <v>20</v>
      </c>
      <c r="AN78" s="465" t="s">
        <v>316</v>
      </c>
      <c r="AO78" s="120" t="s">
        <v>48</v>
      </c>
      <c r="AP78" s="18"/>
    </row>
    <row r="79" spans="1:42" s="63" customFormat="1" ht="12.75" customHeight="1" thickBot="1" x14ac:dyDescent="0.25">
      <c r="A79" s="360"/>
      <c r="B79" s="105" t="s">
        <v>36</v>
      </c>
      <c r="C79" s="353"/>
      <c r="D79" s="357">
        <f>SUM(I79,N79,S79,X79,AC79,AH79,AM79)</f>
        <v>30</v>
      </c>
      <c r="E79" s="333">
        <f>SUM(E75:E78,E73:E74)</f>
        <v>0</v>
      </c>
      <c r="F79" s="117">
        <f>SUM(F75:F78,F73:F74)</f>
        <v>2</v>
      </c>
      <c r="G79" s="117">
        <f>SUM(G75:G78,G73:G74)</f>
        <v>0</v>
      </c>
      <c r="H79" s="118"/>
      <c r="I79" s="117">
        <f>SUM(I75:I78,I73:I74)</f>
        <v>0</v>
      </c>
      <c r="J79" s="333">
        <f>SUM(J75:J78,J73:J74)</f>
        <v>0</v>
      </c>
      <c r="K79" s="117">
        <f>SUM(K75:K78,K73:K74)</f>
        <v>2</v>
      </c>
      <c r="L79" s="117">
        <f>SUM(L75:L78,L73:L74)</f>
        <v>0</v>
      </c>
      <c r="M79" s="118"/>
      <c r="N79" s="117">
        <f>SUM(N75:N78,N73:N74)</f>
        <v>0</v>
      </c>
      <c r="O79" s="334">
        <f>SUM(O75:O78,O73:O74)</f>
        <v>0</v>
      </c>
      <c r="P79" s="117">
        <f>SUM(P75:P78,P73:P74)</f>
        <v>0</v>
      </c>
      <c r="Q79" s="117">
        <f>SUM(Q75:Q78,Q73:Q74)</f>
        <v>0</v>
      </c>
      <c r="R79" s="118"/>
      <c r="S79" s="117">
        <f>SUM(S75:S78,S73:S74)</f>
        <v>0</v>
      </c>
      <c r="T79" s="117">
        <f>SUM(T75:T78,T73:T74)</f>
        <v>0</v>
      </c>
      <c r="U79" s="117">
        <f>SUM(U75:U78,U73:U74)</f>
        <v>0</v>
      </c>
      <c r="V79" s="117">
        <f>SUM(V75:V78,V73:V74)</f>
        <v>0</v>
      </c>
      <c r="W79" s="118"/>
      <c r="X79" s="117">
        <f>SUM(X75:X78,X73:X74)</f>
        <v>0</v>
      </c>
      <c r="Y79" s="117">
        <f>SUM(Y75:Y78,Y73:Y74)</f>
        <v>0</v>
      </c>
      <c r="Z79" s="117">
        <f>SUM(Z75:Z78,Z73:Z74)</f>
        <v>2</v>
      </c>
      <c r="AA79" s="117">
        <f>SUM(AA75:AA78,AA73:AA74)</f>
        <v>0</v>
      </c>
      <c r="AB79" s="118"/>
      <c r="AC79" s="117">
        <f>SUM(AC75:AC78,AC73:AC74)</f>
        <v>0</v>
      </c>
      <c r="AD79" s="117">
        <f>SUM(AD75:AD78,AD73:AD74)</f>
        <v>0</v>
      </c>
      <c r="AE79" s="117">
        <f>SUM(AE75:AE78,AE73:AE74)</f>
        <v>2</v>
      </c>
      <c r="AF79" s="117">
        <f>SUM(AF75:AF78,AF73:AF74)</f>
        <v>1</v>
      </c>
      <c r="AG79" s="118"/>
      <c r="AH79" s="117">
        <f>SUM(AH75:AH78,AH73:AH74)</f>
        <v>0</v>
      </c>
      <c r="AI79" s="117">
        <f>SUM(AI75:AI78,AI73:AI74)</f>
        <v>0</v>
      </c>
      <c r="AJ79" s="117">
        <f>SUM(AJ75:AJ78,AJ73:AJ74)</f>
        <v>400</v>
      </c>
      <c r="AK79" s="117">
        <f>SUM(AK75:AK78,AK73:AK74)</f>
        <v>1</v>
      </c>
      <c r="AL79" s="118"/>
      <c r="AM79" s="117">
        <f>SUM(AM75:AM78,AM73:AM74)</f>
        <v>30</v>
      </c>
      <c r="AN79" s="432"/>
      <c r="AO79" s="433"/>
    </row>
    <row r="80" spans="1:42" s="63" customFormat="1" ht="12.75" customHeight="1" thickBot="1" x14ac:dyDescent="0.25">
      <c r="A80" s="94"/>
      <c r="B80" s="106" t="s">
        <v>125</v>
      </c>
      <c r="C80" s="106"/>
      <c r="D80" s="109">
        <f>SUM(D79,D71,D53,D48)</f>
        <v>195</v>
      </c>
      <c r="E80" s="109">
        <f>SUM(E79,E71,E53,E48)</f>
        <v>9</v>
      </c>
      <c r="F80" s="109">
        <f>SUM(F79,F71,F53,F48)</f>
        <v>14</v>
      </c>
      <c r="G80" s="109">
        <f>SUM(G79,G71,G53,G48)</f>
        <v>0</v>
      </c>
      <c r="H80" s="103">
        <f>SUM(E80:G80)</f>
        <v>23</v>
      </c>
      <c r="I80" s="109">
        <f>SUM(I79,I71,I53,I48)</f>
        <v>27</v>
      </c>
      <c r="J80" s="109">
        <f>SUM(J79,J71,J53,J48)</f>
        <v>7</v>
      </c>
      <c r="K80" s="109">
        <f>SUM(K79,K71,K53,K48)</f>
        <v>18</v>
      </c>
      <c r="L80" s="109">
        <f>SUM(L79,L71,L53,L48)</f>
        <v>0</v>
      </c>
      <c r="M80" s="103">
        <f>SUM(J80:L80)</f>
        <v>25</v>
      </c>
      <c r="N80" s="109">
        <f>SUM(N79,N71,N53,N48)</f>
        <v>29</v>
      </c>
      <c r="O80" s="109">
        <f>SUM(O79,O71,O53,O48)</f>
        <v>11</v>
      </c>
      <c r="P80" s="109">
        <f>SUM(P79,P71,P53,P48)</f>
        <v>13</v>
      </c>
      <c r="Q80" s="109">
        <f>SUM(Q79,Q71,Q53,Q48)</f>
        <v>0</v>
      </c>
      <c r="R80" s="103">
        <f>SUM(O80:Q80)</f>
        <v>24</v>
      </c>
      <c r="S80" s="109">
        <f>SUM(S79,S71,S53,S48)</f>
        <v>31</v>
      </c>
      <c r="T80" s="109">
        <f>SUM(T79,T71,T53,T48)</f>
        <v>7</v>
      </c>
      <c r="U80" s="109">
        <f>SUM(U79,U71,U53,U48)</f>
        <v>14</v>
      </c>
      <c r="V80" s="109">
        <f>SUM(V79,V71,V53,V48)</f>
        <v>0</v>
      </c>
      <c r="W80" s="103">
        <f>SUM(T80:V80)</f>
        <v>21</v>
      </c>
      <c r="X80" s="109">
        <f>SUM(X79,X71,X53,X48)</f>
        <v>27</v>
      </c>
      <c r="Y80" s="109">
        <f>SUM(Y79,Y71,Y53,Y48)</f>
        <v>8</v>
      </c>
      <c r="Z80" s="109">
        <f>SUM(Z79,Z71,Z53,Z48)</f>
        <v>12</v>
      </c>
      <c r="AA80" s="109">
        <f>SUM(AA79,AA71,AA53,AA48)</f>
        <v>0</v>
      </c>
      <c r="AB80" s="103">
        <f>SUM(Y80:AA80)</f>
        <v>20</v>
      </c>
      <c r="AC80" s="109">
        <f>SUM(AC79,AC71,AC53,AC48)</f>
        <v>24</v>
      </c>
      <c r="AD80" s="109">
        <f>SUM(AD79,AD71,AD53,AD48)</f>
        <v>6</v>
      </c>
      <c r="AE80" s="109">
        <f>SUM(AE79,AE71,AE53,AE48)</f>
        <v>13</v>
      </c>
      <c r="AF80" s="109">
        <f>SUM(AF79,AF71,AF53,AF48)</f>
        <v>1</v>
      </c>
      <c r="AG80" s="103">
        <f>SUM(AD80:AF80)</f>
        <v>20</v>
      </c>
      <c r="AH80" s="109">
        <f>SUM(AH79,AH71,AH53,AH48)</f>
        <v>27</v>
      </c>
      <c r="AI80" s="109">
        <f>SUM(AI79,AI71,AI53,AI48)</f>
        <v>0</v>
      </c>
      <c r="AJ80" s="109">
        <f>SUM(AJ79,AJ71,AJ53,AJ48)</f>
        <v>400</v>
      </c>
      <c r="AK80" s="109">
        <f>SUM(AK79,AK71,AK53,AK48)</f>
        <v>1</v>
      </c>
      <c r="AL80" s="96"/>
      <c r="AM80" s="109">
        <f>SUM(AM79,AM71,AM53,AM48)</f>
        <v>30</v>
      </c>
      <c r="AN80" s="437"/>
      <c r="AO80" s="438"/>
    </row>
    <row r="81" spans="1:42" s="63" customFormat="1" ht="12.75" customHeight="1" thickBot="1" x14ac:dyDescent="0.25">
      <c r="A81" s="98"/>
      <c r="B81" s="99" t="s">
        <v>59</v>
      </c>
      <c r="C81" s="99"/>
      <c r="D81" s="109">
        <f>SUM(I80,N80,S80,X80,AC80,AH80,AM80)</f>
        <v>195</v>
      </c>
      <c r="E81" s="110">
        <f>E80*13</f>
        <v>117</v>
      </c>
      <c r="F81" s="95">
        <f>F80*13</f>
        <v>182</v>
      </c>
      <c r="G81" s="95">
        <f>G80*13</f>
        <v>0</v>
      </c>
      <c r="H81" s="103">
        <f>SUM(E81:G81)</f>
        <v>299</v>
      </c>
      <c r="I81" s="111"/>
      <c r="J81" s="110">
        <f>J80*13</f>
        <v>91</v>
      </c>
      <c r="K81" s="95">
        <f>K80*13</f>
        <v>234</v>
      </c>
      <c r="L81" s="95">
        <f>L80*13</f>
        <v>0</v>
      </c>
      <c r="M81" s="103">
        <f>SUM(J81:L81)</f>
        <v>325</v>
      </c>
      <c r="N81" s="111"/>
      <c r="O81" s="95">
        <f>O80*13</f>
        <v>143</v>
      </c>
      <c r="P81" s="95">
        <f>P80*13</f>
        <v>169</v>
      </c>
      <c r="Q81" s="95">
        <f>Q80*13</f>
        <v>0</v>
      </c>
      <c r="R81" s="103">
        <f>SUM(O81:Q81)</f>
        <v>312</v>
      </c>
      <c r="S81" s="95"/>
      <c r="T81" s="95">
        <f>T80*13</f>
        <v>91</v>
      </c>
      <c r="U81" s="95">
        <f>U80*13</f>
        <v>182</v>
      </c>
      <c r="V81" s="95">
        <f>V80*13</f>
        <v>0</v>
      </c>
      <c r="W81" s="103">
        <f>SUM(T81:V81)</f>
        <v>273</v>
      </c>
      <c r="X81" s="95"/>
      <c r="Y81" s="95">
        <f>Y80*13</f>
        <v>104</v>
      </c>
      <c r="Z81" s="95">
        <f>Z80*13</f>
        <v>156</v>
      </c>
      <c r="AA81" s="95">
        <f>AA80*13</f>
        <v>0</v>
      </c>
      <c r="AB81" s="103">
        <f>SUM(Y81:AA81)</f>
        <v>260</v>
      </c>
      <c r="AC81" s="95"/>
      <c r="AD81" s="95">
        <f>AD80*13</f>
        <v>78</v>
      </c>
      <c r="AE81" s="95">
        <f>AE80*13</f>
        <v>169</v>
      </c>
      <c r="AF81" s="95">
        <f>AF80*13</f>
        <v>13</v>
      </c>
      <c r="AG81" s="103">
        <f>SUM(AD81:AF81)</f>
        <v>260</v>
      </c>
      <c r="AH81" s="95"/>
      <c r="AI81" s="95">
        <f>AI80*13</f>
        <v>0</v>
      </c>
      <c r="AJ81" s="95">
        <v>400</v>
      </c>
      <c r="AK81" s="95">
        <f>AK80*13</f>
        <v>13</v>
      </c>
      <c r="AL81" s="103">
        <f>SUM(AI81:AK81)</f>
        <v>413</v>
      </c>
      <c r="AM81" s="95"/>
      <c r="AN81" s="437"/>
      <c r="AO81" s="439"/>
      <c r="AP81" s="63">
        <f>SUM(AL81,AG81,AB81,W81,R81,M81,H81)</f>
        <v>2142</v>
      </c>
    </row>
    <row r="82" spans="1:42" ht="16.5" customHeight="1" thickBot="1" x14ac:dyDescent="0.25">
      <c r="A82" s="388" t="s">
        <v>136</v>
      </c>
      <c r="B82" s="381"/>
      <c r="C82" s="381"/>
      <c r="D82" s="381"/>
      <c r="E82" s="381"/>
      <c r="F82" s="381"/>
      <c r="G82" s="381"/>
      <c r="H82" s="381"/>
      <c r="I82" s="381"/>
      <c r="J82" s="381"/>
      <c r="K82" s="381"/>
      <c r="L82" s="381"/>
      <c r="M82" s="381"/>
      <c r="N82" s="381"/>
      <c r="O82" s="381"/>
      <c r="P82" s="381"/>
      <c r="Q82" s="381"/>
      <c r="R82" s="381"/>
      <c r="S82" s="381"/>
      <c r="T82" s="381"/>
      <c r="U82" s="381"/>
      <c r="V82" s="381"/>
      <c r="W82" s="381"/>
      <c r="X82" s="381"/>
      <c r="Y82" s="381"/>
      <c r="Z82" s="381"/>
      <c r="AA82" s="381"/>
      <c r="AB82" s="381"/>
      <c r="AC82" s="381"/>
      <c r="AD82" s="381"/>
      <c r="AE82" s="381"/>
      <c r="AF82" s="381"/>
      <c r="AG82" s="381"/>
      <c r="AH82" s="381"/>
      <c r="AI82" s="381"/>
      <c r="AJ82" s="381"/>
      <c r="AK82" s="381"/>
      <c r="AL82" s="381"/>
      <c r="AM82" s="381"/>
      <c r="AN82" s="434"/>
      <c r="AO82" s="435"/>
      <c r="AP82" s="14"/>
    </row>
    <row r="83" spans="1:42" s="2" customFormat="1" ht="12.75" customHeight="1" thickBot="1" x14ac:dyDescent="0.25">
      <c r="A83" s="376" t="s">
        <v>100</v>
      </c>
      <c r="B83" s="377"/>
      <c r="C83" s="377"/>
      <c r="D83" s="377"/>
      <c r="E83" s="377"/>
      <c r="F83" s="377"/>
      <c r="G83" s="377"/>
      <c r="H83" s="377"/>
      <c r="I83" s="377"/>
      <c r="J83" s="377"/>
      <c r="K83" s="377"/>
      <c r="L83" s="377"/>
      <c r="M83" s="377"/>
      <c r="N83" s="377"/>
      <c r="O83" s="377"/>
      <c r="P83" s="377"/>
      <c r="Q83" s="377"/>
      <c r="R83" s="377"/>
      <c r="S83" s="377"/>
      <c r="T83" s="377"/>
      <c r="U83" s="377"/>
      <c r="V83" s="377"/>
      <c r="W83" s="377"/>
      <c r="X83" s="377"/>
      <c r="Y83" s="377"/>
      <c r="Z83" s="377"/>
      <c r="AA83" s="377"/>
      <c r="AB83" s="377"/>
      <c r="AC83" s="377"/>
      <c r="AD83" s="377"/>
      <c r="AE83" s="377"/>
      <c r="AF83" s="377"/>
      <c r="AG83" s="377"/>
      <c r="AH83" s="377"/>
      <c r="AI83" s="377"/>
      <c r="AJ83" s="377"/>
      <c r="AK83" s="377"/>
      <c r="AL83" s="377"/>
      <c r="AM83" s="377"/>
      <c r="AN83" s="429"/>
      <c r="AO83" s="430"/>
      <c r="AP83" s="18"/>
    </row>
    <row r="84" spans="1:42" s="2" customFormat="1" ht="12.75" customHeight="1" x14ac:dyDescent="0.2">
      <c r="A84" s="22" t="s">
        <v>185</v>
      </c>
      <c r="B84" s="236" t="s">
        <v>103</v>
      </c>
      <c r="C84" s="22" t="s">
        <v>248</v>
      </c>
      <c r="D84" s="350"/>
      <c r="E84" s="52"/>
      <c r="F84" s="32"/>
      <c r="G84" s="32"/>
      <c r="H84" s="56"/>
      <c r="I84" s="53"/>
      <c r="J84" s="37"/>
      <c r="K84" s="38"/>
      <c r="L84" s="32"/>
      <c r="M84" s="38"/>
      <c r="N84" s="39"/>
      <c r="O84" s="52"/>
      <c r="P84" s="32"/>
      <c r="Q84" s="32"/>
      <c r="R84" s="32"/>
      <c r="S84" s="36"/>
      <c r="T84" s="86">
        <v>1</v>
      </c>
      <c r="U84" s="87">
        <v>2</v>
      </c>
      <c r="V84" s="87"/>
      <c r="W84" s="87" t="s">
        <v>29</v>
      </c>
      <c r="X84" s="88">
        <v>4</v>
      </c>
      <c r="Y84" s="29"/>
      <c r="Z84" s="56"/>
      <c r="AA84" s="56"/>
      <c r="AB84" s="56"/>
      <c r="AC84" s="115"/>
      <c r="AD84" s="86"/>
      <c r="AE84" s="87"/>
      <c r="AF84" s="87"/>
      <c r="AG84" s="87"/>
      <c r="AH84" s="88"/>
      <c r="AI84" s="52"/>
      <c r="AJ84" s="32"/>
      <c r="AK84" s="32"/>
      <c r="AL84" s="32"/>
      <c r="AM84" s="53"/>
      <c r="AN84" s="444" t="s">
        <v>282</v>
      </c>
      <c r="AO84" s="440" t="s">
        <v>124</v>
      </c>
      <c r="AP84" s="15"/>
    </row>
    <row r="85" spans="1:42" s="2" customFormat="1" ht="12.75" customHeight="1" x14ac:dyDescent="0.2">
      <c r="A85" s="26" t="s">
        <v>324</v>
      </c>
      <c r="B85" s="123" t="s">
        <v>323</v>
      </c>
      <c r="C85" s="26" t="s">
        <v>249</v>
      </c>
      <c r="D85" s="351" t="s">
        <v>103</v>
      </c>
      <c r="E85" s="52"/>
      <c r="F85" s="32"/>
      <c r="G85" s="32"/>
      <c r="H85" s="32"/>
      <c r="I85" s="36"/>
      <c r="J85" s="31"/>
      <c r="K85" s="32"/>
      <c r="L85" s="32"/>
      <c r="M85" s="32"/>
      <c r="N85" s="33"/>
      <c r="O85" s="52"/>
      <c r="P85" s="32"/>
      <c r="Q85" s="32"/>
      <c r="R85" s="56"/>
      <c r="S85" s="36"/>
      <c r="T85" s="55"/>
      <c r="U85" s="56"/>
      <c r="V85" s="56"/>
      <c r="W85" s="56"/>
      <c r="X85" s="57"/>
      <c r="Y85" s="29">
        <v>1</v>
      </c>
      <c r="Z85" s="56">
        <v>2</v>
      </c>
      <c r="AA85" s="56"/>
      <c r="AB85" s="56" t="s">
        <v>29</v>
      </c>
      <c r="AC85" s="54">
        <v>5</v>
      </c>
      <c r="AD85" s="55"/>
      <c r="AE85" s="56"/>
      <c r="AF85" s="56"/>
      <c r="AG85" s="56"/>
      <c r="AH85" s="57"/>
      <c r="AI85" s="52"/>
      <c r="AJ85" s="32"/>
      <c r="AK85" s="32"/>
      <c r="AL85" s="32"/>
      <c r="AM85" s="36"/>
      <c r="AN85" s="456" t="s">
        <v>282</v>
      </c>
      <c r="AO85" s="440" t="s">
        <v>77</v>
      </c>
      <c r="AP85" s="15"/>
    </row>
    <row r="86" spans="1:42" s="2" customFormat="1" ht="26.25" customHeight="1" thickBot="1" x14ac:dyDescent="0.3">
      <c r="A86" s="26" t="s">
        <v>186</v>
      </c>
      <c r="B86" s="249" t="s">
        <v>112</v>
      </c>
      <c r="C86" s="349" t="s">
        <v>250</v>
      </c>
      <c r="D86" s="352" t="s">
        <v>133</v>
      </c>
      <c r="E86" s="52"/>
      <c r="F86" s="32"/>
      <c r="G86" s="32"/>
      <c r="H86" s="56"/>
      <c r="I86" s="36"/>
      <c r="J86" s="121"/>
      <c r="K86" s="45"/>
      <c r="L86" s="32"/>
      <c r="M86" s="45"/>
      <c r="N86" s="101"/>
      <c r="O86" s="52"/>
      <c r="P86" s="32"/>
      <c r="Q86" s="32"/>
      <c r="R86" s="32"/>
      <c r="S86" s="36"/>
      <c r="T86" s="55"/>
      <c r="U86" s="56"/>
      <c r="V86" s="56"/>
      <c r="W86" s="56"/>
      <c r="X86" s="57"/>
      <c r="Y86" s="29"/>
      <c r="Z86" s="56"/>
      <c r="AA86" s="56"/>
      <c r="AB86" s="56"/>
      <c r="AC86" s="54"/>
      <c r="AD86" s="55">
        <v>1</v>
      </c>
      <c r="AE86" s="56">
        <v>2</v>
      </c>
      <c r="AF86" s="56"/>
      <c r="AG86" s="56" t="s">
        <v>29</v>
      </c>
      <c r="AH86" s="57">
        <v>6</v>
      </c>
      <c r="AI86" s="52"/>
      <c r="AJ86" s="32"/>
      <c r="AK86" s="32"/>
      <c r="AL86" s="32"/>
      <c r="AM86" s="36"/>
      <c r="AN86" s="457" t="s">
        <v>282</v>
      </c>
      <c r="AO86" s="440" t="s">
        <v>124</v>
      </c>
      <c r="AP86" s="15"/>
    </row>
    <row r="87" spans="1:42" s="2" customFormat="1" ht="12.75" customHeight="1" thickBot="1" x14ac:dyDescent="0.25">
      <c r="A87" s="376" t="s">
        <v>101</v>
      </c>
      <c r="B87" s="377"/>
      <c r="C87" s="377"/>
      <c r="D87" s="377"/>
      <c r="E87" s="377"/>
      <c r="F87" s="377"/>
      <c r="G87" s="377"/>
      <c r="H87" s="377"/>
      <c r="I87" s="377"/>
      <c r="J87" s="377"/>
      <c r="K87" s="377"/>
      <c r="L87" s="377"/>
      <c r="M87" s="377"/>
      <c r="N87" s="377"/>
      <c r="O87" s="377"/>
      <c r="P87" s="377"/>
      <c r="Q87" s="377"/>
      <c r="R87" s="377"/>
      <c r="S87" s="377"/>
      <c r="T87" s="377"/>
      <c r="U87" s="377"/>
      <c r="V87" s="377"/>
      <c r="W87" s="377"/>
      <c r="X87" s="377"/>
      <c r="Y87" s="377"/>
      <c r="Z87" s="377"/>
      <c r="AA87" s="377"/>
      <c r="AB87" s="377"/>
      <c r="AC87" s="377"/>
      <c r="AD87" s="377"/>
      <c r="AE87" s="377"/>
      <c r="AF87" s="377"/>
      <c r="AG87" s="377"/>
      <c r="AH87" s="377"/>
      <c r="AI87" s="377"/>
      <c r="AJ87" s="377"/>
      <c r="AK87" s="377"/>
      <c r="AL87" s="377"/>
      <c r="AM87" s="377"/>
      <c r="AN87" s="429"/>
      <c r="AO87" s="430"/>
      <c r="AP87" s="18"/>
    </row>
    <row r="88" spans="1:42" s="20" customFormat="1" x14ac:dyDescent="0.2">
      <c r="A88" s="116" t="s">
        <v>187</v>
      </c>
      <c r="B88" s="122" t="s">
        <v>104</v>
      </c>
      <c r="C88" s="22" t="s">
        <v>251</v>
      </c>
      <c r="D88" s="90"/>
      <c r="E88" s="29"/>
      <c r="F88" s="56"/>
      <c r="G88" s="56"/>
      <c r="H88" s="56"/>
      <c r="I88" s="54"/>
      <c r="J88" s="41"/>
      <c r="K88" s="42"/>
      <c r="L88" s="56"/>
      <c r="M88" s="42"/>
      <c r="N88" s="43"/>
      <c r="O88" s="29"/>
      <c r="P88" s="56"/>
      <c r="Q88" s="56"/>
      <c r="R88" s="56"/>
      <c r="S88" s="54"/>
      <c r="T88" s="55">
        <v>1</v>
      </c>
      <c r="U88" s="56">
        <v>2</v>
      </c>
      <c r="V88" s="24"/>
      <c r="W88" s="24" t="s">
        <v>29</v>
      </c>
      <c r="X88" s="57">
        <v>4</v>
      </c>
      <c r="Y88" s="29"/>
      <c r="Z88" s="56"/>
      <c r="AA88" s="56"/>
      <c r="AB88" s="56"/>
      <c r="AC88" s="54"/>
      <c r="AD88" s="55"/>
      <c r="AE88" s="56"/>
      <c r="AF88" s="56"/>
      <c r="AG88" s="56"/>
      <c r="AH88" s="57"/>
      <c r="AI88" s="29"/>
      <c r="AJ88" s="56"/>
      <c r="AK88" s="56"/>
      <c r="AL88" s="56"/>
      <c r="AM88" s="54"/>
      <c r="AN88" s="459" t="s">
        <v>283</v>
      </c>
      <c r="AO88" s="440" t="s">
        <v>305</v>
      </c>
      <c r="AP88" s="19"/>
    </row>
    <row r="89" spans="1:42" s="47" customFormat="1" x14ac:dyDescent="0.2">
      <c r="A89" s="116" t="s">
        <v>188</v>
      </c>
      <c r="B89" s="68" t="s">
        <v>105</v>
      </c>
      <c r="C89" s="26" t="s">
        <v>252</v>
      </c>
      <c r="D89" s="237" t="s">
        <v>104</v>
      </c>
      <c r="E89" s="29"/>
      <c r="F89" s="56"/>
      <c r="G89" s="56"/>
      <c r="H89" s="56"/>
      <c r="I89" s="54"/>
      <c r="J89" s="55"/>
      <c r="K89" s="56"/>
      <c r="L89" s="56"/>
      <c r="M89" s="56"/>
      <c r="N89" s="57"/>
      <c r="O89" s="44"/>
      <c r="P89" s="58"/>
      <c r="Q89" s="58"/>
      <c r="R89" s="45"/>
      <c r="S89" s="44"/>
      <c r="T89" s="55"/>
      <c r="U89" s="56"/>
      <c r="V89" s="56"/>
      <c r="W89" s="56"/>
      <c r="X89" s="57"/>
      <c r="Y89" s="29">
        <v>1</v>
      </c>
      <c r="Z89" s="56">
        <v>2</v>
      </c>
      <c r="AA89" s="56"/>
      <c r="AB89" s="56" t="s">
        <v>29</v>
      </c>
      <c r="AC89" s="54">
        <v>5</v>
      </c>
      <c r="AD89" s="55"/>
      <c r="AE89" s="56"/>
      <c r="AF89" s="24"/>
      <c r="AG89" s="24"/>
      <c r="AH89" s="57"/>
      <c r="AI89" s="29"/>
      <c r="AJ89" s="56"/>
      <c r="AK89" s="56"/>
      <c r="AL89" s="56"/>
      <c r="AM89" s="54"/>
      <c r="AN89" s="459" t="s">
        <v>283</v>
      </c>
      <c r="AO89" s="441" t="s">
        <v>93</v>
      </c>
      <c r="AP89" s="46"/>
    </row>
    <row r="90" spans="1:42" s="47" customFormat="1" ht="13.5" thickBot="1" x14ac:dyDescent="0.25">
      <c r="A90" s="119" t="s">
        <v>189</v>
      </c>
      <c r="B90" s="120" t="s">
        <v>106</v>
      </c>
      <c r="C90" s="348" t="s">
        <v>253</v>
      </c>
      <c r="D90" s="68" t="s">
        <v>105</v>
      </c>
      <c r="E90" s="29"/>
      <c r="F90" s="56"/>
      <c r="G90" s="56"/>
      <c r="H90" s="56"/>
      <c r="I90" s="54"/>
      <c r="J90" s="55"/>
      <c r="K90" s="56"/>
      <c r="L90" s="56"/>
      <c r="M90" s="56"/>
      <c r="N90" s="57"/>
      <c r="O90" s="29"/>
      <c r="P90" s="56"/>
      <c r="Q90" s="56"/>
      <c r="R90" s="56"/>
      <c r="S90" s="54"/>
      <c r="T90" s="55"/>
      <c r="U90" s="56"/>
      <c r="V90" s="56"/>
      <c r="W90" s="56"/>
      <c r="X90" s="57"/>
      <c r="Y90" s="29"/>
      <c r="Z90" s="56"/>
      <c r="AA90" s="56"/>
      <c r="AB90" s="56"/>
      <c r="AC90" s="54"/>
      <c r="AD90" s="55">
        <v>1</v>
      </c>
      <c r="AE90" s="56">
        <v>2</v>
      </c>
      <c r="AF90" s="56"/>
      <c r="AG90" s="56" t="s">
        <v>29</v>
      </c>
      <c r="AH90" s="57">
        <v>6</v>
      </c>
      <c r="AI90" s="29"/>
      <c r="AJ90" s="56"/>
      <c r="AK90" s="56"/>
      <c r="AL90" s="56"/>
      <c r="AM90" s="54"/>
      <c r="AN90" s="459" t="s">
        <v>283</v>
      </c>
      <c r="AO90" s="451" t="s">
        <v>307</v>
      </c>
      <c r="AP90" s="46"/>
    </row>
    <row r="91" spans="1:42" s="2" customFormat="1" ht="12.75" customHeight="1" thickBot="1" x14ac:dyDescent="0.25">
      <c r="A91" s="376" t="s">
        <v>102</v>
      </c>
      <c r="B91" s="377"/>
      <c r="C91" s="377"/>
      <c r="D91" s="377"/>
      <c r="E91" s="377"/>
      <c r="F91" s="377"/>
      <c r="G91" s="377"/>
      <c r="H91" s="377"/>
      <c r="I91" s="377"/>
      <c r="J91" s="377"/>
      <c r="K91" s="377"/>
      <c r="L91" s="377"/>
      <c r="M91" s="377"/>
      <c r="N91" s="377"/>
      <c r="O91" s="377"/>
      <c r="P91" s="377"/>
      <c r="Q91" s="377"/>
      <c r="R91" s="377"/>
      <c r="S91" s="377"/>
      <c r="T91" s="377"/>
      <c r="U91" s="377"/>
      <c r="V91" s="377"/>
      <c r="W91" s="377"/>
      <c r="X91" s="377"/>
      <c r="Y91" s="377"/>
      <c r="Z91" s="377"/>
      <c r="AA91" s="377"/>
      <c r="AB91" s="377"/>
      <c r="AC91" s="377"/>
      <c r="AD91" s="377"/>
      <c r="AE91" s="377"/>
      <c r="AF91" s="377"/>
      <c r="AG91" s="377"/>
      <c r="AH91" s="377"/>
      <c r="AI91" s="377"/>
      <c r="AJ91" s="377"/>
      <c r="AK91" s="377"/>
      <c r="AL91" s="377"/>
      <c r="AM91" s="377"/>
      <c r="AN91" s="429"/>
      <c r="AO91" s="430"/>
      <c r="AP91" s="18"/>
    </row>
    <row r="92" spans="1:42" s="65" customFormat="1" x14ac:dyDescent="0.2">
      <c r="A92" s="26" t="s">
        <v>190</v>
      </c>
      <c r="B92" s="85" t="s">
        <v>109</v>
      </c>
      <c r="C92" s="22" t="s">
        <v>254</v>
      </c>
      <c r="D92" s="90"/>
      <c r="E92" s="55"/>
      <c r="F92" s="56"/>
      <c r="G92" s="56"/>
      <c r="H92" s="56"/>
      <c r="I92" s="57"/>
      <c r="J92" s="55"/>
      <c r="K92" s="56"/>
      <c r="L92" s="56"/>
      <c r="M92" s="56"/>
      <c r="N92" s="57"/>
      <c r="O92" s="55">
        <v>1</v>
      </c>
      <c r="P92" s="56">
        <v>2</v>
      </c>
      <c r="Q92" s="56"/>
      <c r="R92" s="56" t="s">
        <v>29</v>
      </c>
      <c r="S92" s="57">
        <v>4</v>
      </c>
      <c r="T92" s="29"/>
      <c r="U92" s="56"/>
      <c r="V92" s="56"/>
      <c r="W92" s="56"/>
      <c r="X92" s="57"/>
      <c r="Y92" s="69"/>
      <c r="Z92" s="24"/>
      <c r="AA92" s="24"/>
      <c r="AB92" s="24"/>
      <c r="AC92" s="25"/>
      <c r="AD92" s="23"/>
      <c r="AE92" s="24"/>
      <c r="AF92" s="24"/>
      <c r="AG92" s="24"/>
      <c r="AH92" s="25"/>
      <c r="AI92" s="23"/>
      <c r="AJ92" s="24"/>
      <c r="AK92" s="24"/>
      <c r="AL92" s="24"/>
      <c r="AM92" s="25"/>
      <c r="AN92" s="459" t="s">
        <v>283</v>
      </c>
      <c r="AO92" s="445" t="s">
        <v>306</v>
      </c>
      <c r="AP92" s="64"/>
    </row>
    <row r="93" spans="1:42" s="47" customFormat="1" x14ac:dyDescent="0.2">
      <c r="A93" s="26" t="s">
        <v>191</v>
      </c>
      <c r="B93" s="123" t="s">
        <v>108</v>
      </c>
      <c r="C93" s="26" t="s">
        <v>255</v>
      </c>
      <c r="D93" s="238" t="s">
        <v>109</v>
      </c>
      <c r="E93" s="29"/>
      <c r="F93" s="56"/>
      <c r="G93" s="56"/>
      <c r="H93" s="56"/>
      <c r="I93" s="71"/>
      <c r="J93" s="55"/>
      <c r="K93" s="56"/>
      <c r="L93" s="56"/>
      <c r="M93" s="56"/>
      <c r="N93" s="72"/>
      <c r="O93" s="29"/>
      <c r="P93" s="56"/>
      <c r="Q93" s="56"/>
      <c r="R93" s="56"/>
      <c r="S93" s="71"/>
      <c r="T93" s="55"/>
      <c r="U93" s="56"/>
      <c r="V93" s="56"/>
      <c r="W93" s="56"/>
      <c r="X93" s="72"/>
      <c r="Y93" s="29">
        <v>1</v>
      </c>
      <c r="Z93" s="56">
        <v>2</v>
      </c>
      <c r="AA93" s="56"/>
      <c r="AB93" s="56" t="s">
        <v>29</v>
      </c>
      <c r="AC93" s="71">
        <v>5</v>
      </c>
      <c r="AD93" s="55"/>
      <c r="AE93" s="56"/>
      <c r="AF93" s="56"/>
      <c r="AG93" s="56"/>
      <c r="AH93" s="72"/>
      <c r="AI93" s="29"/>
      <c r="AJ93" s="56"/>
      <c r="AK93" s="56"/>
      <c r="AL93" s="56"/>
      <c r="AM93" s="71"/>
      <c r="AN93" s="459" t="s">
        <v>283</v>
      </c>
      <c r="AO93" s="440" t="s">
        <v>306</v>
      </c>
      <c r="AP93" s="46"/>
    </row>
    <row r="94" spans="1:42" s="50" customFormat="1" ht="13.5" thickBot="1" x14ac:dyDescent="0.25">
      <c r="A94" s="73" t="s">
        <v>274</v>
      </c>
      <c r="B94" s="73" t="s">
        <v>107</v>
      </c>
      <c r="C94" s="73" t="s">
        <v>256</v>
      </c>
      <c r="D94" s="123"/>
      <c r="E94" s="75"/>
      <c r="F94" s="76"/>
      <c r="G94" s="76"/>
      <c r="H94" s="76"/>
      <c r="I94" s="74"/>
      <c r="J94" s="77"/>
      <c r="K94" s="78"/>
      <c r="L94" s="76"/>
      <c r="M94" s="78"/>
      <c r="N94" s="79"/>
      <c r="O94" s="127"/>
      <c r="P94" s="128"/>
      <c r="Q94" s="128"/>
      <c r="R94" s="128"/>
      <c r="S94" s="44"/>
      <c r="T94" s="127"/>
      <c r="U94" s="128"/>
      <c r="V94" s="128"/>
      <c r="W94" s="128"/>
      <c r="X94" s="126"/>
      <c r="Y94" s="127">
        <v>1</v>
      </c>
      <c r="Z94" s="128">
        <v>2</v>
      </c>
      <c r="AA94" s="128"/>
      <c r="AB94" s="128" t="s">
        <v>29</v>
      </c>
      <c r="AC94" s="44">
        <v>6</v>
      </c>
      <c r="AD94" s="124"/>
      <c r="AE94" s="125"/>
      <c r="AF94" s="125"/>
      <c r="AG94" s="125"/>
      <c r="AH94" s="126"/>
      <c r="AI94" s="75"/>
      <c r="AJ94" s="76"/>
      <c r="AK94" s="76"/>
      <c r="AL94" s="76"/>
      <c r="AM94" s="74"/>
      <c r="AN94" s="459" t="s">
        <v>283</v>
      </c>
      <c r="AO94" s="47" t="s">
        <v>306</v>
      </c>
      <c r="AP94" s="51"/>
    </row>
    <row r="95" spans="1:42" s="2" customFormat="1" ht="12.75" customHeight="1" thickBot="1" x14ac:dyDescent="0.25">
      <c r="A95" s="378" t="s">
        <v>110</v>
      </c>
      <c r="B95" s="379"/>
      <c r="C95" s="379"/>
      <c r="D95" s="379"/>
      <c r="E95" s="379"/>
      <c r="F95" s="379"/>
      <c r="G95" s="379"/>
      <c r="H95" s="379"/>
      <c r="I95" s="379"/>
      <c r="J95" s="379"/>
      <c r="K95" s="379"/>
      <c r="L95" s="379"/>
      <c r="M95" s="379"/>
      <c r="N95" s="379"/>
      <c r="O95" s="379"/>
      <c r="P95" s="379"/>
      <c r="Q95" s="379"/>
      <c r="R95" s="379"/>
      <c r="S95" s="379"/>
      <c r="T95" s="379"/>
      <c r="U95" s="379"/>
      <c r="V95" s="379"/>
      <c r="W95" s="379"/>
      <c r="X95" s="379"/>
      <c r="Y95" s="379"/>
      <c r="Z95" s="379"/>
      <c r="AA95" s="379"/>
      <c r="AB95" s="379"/>
      <c r="AC95" s="379"/>
      <c r="AD95" s="379"/>
      <c r="AE95" s="379"/>
      <c r="AF95" s="379"/>
      <c r="AG95" s="379"/>
      <c r="AH95" s="379"/>
      <c r="AI95" s="379"/>
      <c r="AJ95" s="379"/>
      <c r="AK95" s="379"/>
      <c r="AL95" s="379"/>
      <c r="AM95" s="379"/>
      <c r="AN95" s="442"/>
      <c r="AO95" s="443"/>
      <c r="AP95" s="18"/>
    </row>
    <row r="96" spans="1:42" s="47" customFormat="1" x14ac:dyDescent="0.2">
      <c r="A96" s="22" t="s">
        <v>192</v>
      </c>
      <c r="B96" s="250" t="s">
        <v>123</v>
      </c>
      <c r="C96" s="344" t="s">
        <v>257</v>
      </c>
      <c r="D96" s="341"/>
      <c r="E96" s="86"/>
      <c r="F96" s="87"/>
      <c r="G96" s="87"/>
      <c r="H96" s="87"/>
      <c r="I96" s="88"/>
      <c r="J96" s="86"/>
      <c r="K96" s="87"/>
      <c r="L96" s="87"/>
      <c r="M96" s="87"/>
      <c r="N96" s="88"/>
      <c r="O96" s="86"/>
      <c r="P96" s="87"/>
      <c r="Q96" s="87"/>
      <c r="R96" s="87"/>
      <c r="S96" s="88"/>
      <c r="T96" s="86">
        <v>1</v>
      </c>
      <c r="U96" s="87">
        <v>2</v>
      </c>
      <c r="V96" s="87"/>
      <c r="W96" s="87" t="s">
        <v>29</v>
      </c>
      <c r="X96" s="88">
        <v>4</v>
      </c>
      <c r="Y96" s="86"/>
      <c r="Z96" s="87"/>
      <c r="AA96" s="87"/>
      <c r="AB96" s="87"/>
      <c r="AC96" s="88"/>
      <c r="AD96" s="86"/>
      <c r="AE96" s="87"/>
      <c r="AF96" s="87"/>
      <c r="AG96" s="87"/>
      <c r="AH96" s="88"/>
      <c r="AI96" s="86"/>
      <c r="AJ96" s="87"/>
      <c r="AK96" s="87"/>
      <c r="AL96" s="87"/>
      <c r="AM96" s="88"/>
      <c r="AN96" s="444" t="s">
        <v>118</v>
      </c>
      <c r="AO96" s="440" t="s">
        <v>28</v>
      </c>
      <c r="AP96" s="46"/>
    </row>
    <row r="97" spans="1:143" s="50" customFormat="1" x14ac:dyDescent="0.2">
      <c r="A97" s="137" t="s">
        <v>193</v>
      </c>
      <c r="B97" s="346" t="s">
        <v>111</v>
      </c>
      <c r="C97" s="137" t="s">
        <v>258</v>
      </c>
      <c r="D97" s="342" t="s">
        <v>123</v>
      </c>
      <c r="E97" s="132"/>
      <c r="F97" s="129"/>
      <c r="G97" s="129"/>
      <c r="H97" s="129"/>
      <c r="I97" s="133"/>
      <c r="J97" s="134"/>
      <c r="K97" s="130"/>
      <c r="L97" s="129"/>
      <c r="M97" s="130"/>
      <c r="N97" s="135"/>
      <c r="O97" s="134"/>
      <c r="P97" s="130"/>
      <c r="Q97" s="130"/>
      <c r="R97" s="130"/>
      <c r="S97" s="135"/>
      <c r="T97" s="134"/>
      <c r="U97" s="130"/>
      <c r="V97" s="130"/>
      <c r="W97" s="130"/>
      <c r="X97" s="135"/>
      <c r="Y97" s="134">
        <v>1</v>
      </c>
      <c r="Z97" s="130">
        <v>2</v>
      </c>
      <c r="AA97" s="130"/>
      <c r="AB97" s="130" t="s">
        <v>29</v>
      </c>
      <c r="AC97" s="135">
        <v>5</v>
      </c>
      <c r="AD97" s="136"/>
      <c r="AE97" s="131"/>
      <c r="AF97" s="131"/>
      <c r="AG97" s="131"/>
      <c r="AH97" s="101"/>
      <c r="AI97" s="132"/>
      <c r="AJ97" s="129"/>
      <c r="AK97" s="129"/>
      <c r="AL97" s="129"/>
      <c r="AM97" s="133"/>
      <c r="AN97" s="456" t="s">
        <v>282</v>
      </c>
      <c r="AO97" s="137" t="s">
        <v>124</v>
      </c>
      <c r="AP97" s="51"/>
    </row>
    <row r="98" spans="1:143" s="65" customFormat="1" ht="13.5" thickBot="1" x14ac:dyDescent="0.25">
      <c r="A98" s="80" t="s">
        <v>278</v>
      </c>
      <c r="B98" s="347" t="s">
        <v>276</v>
      </c>
      <c r="C98" s="345" t="s">
        <v>277</v>
      </c>
      <c r="D98" s="343" t="s">
        <v>111</v>
      </c>
      <c r="E98" s="81"/>
      <c r="F98" s="82"/>
      <c r="G98" s="82"/>
      <c r="H98" s="82"/>
      <c r="I98" s="83"/>
      <c r="J98" s="81"/>
      <c r="K98" s="82"/>
      <c r="L98" s="82"/>
      <c r="M98" s="82"/>
      <c r="N98" s="83"/>
      <c r="O98" s="81"/>
      <c r="P98" s="82"/>
      <c r="Q98" s="82"/>
      <c r="R98" s="82"/>
      <c r="S98" s="83"/>
      <c r="T98" s="81"/>
      <c r="U98" s="82"/>
      <c r="V98" s="82"/>
      <c r="W98" s="82"/>
      <c r="X98" s="83"/>
      <c r="Y98" s="81"/>
      <c r="Z98" s="82"/>
      <c r="AA98" s="82"/>
      <c r="AB98" s="82"/>
      <c r="AC98" s="83"/>
      <c r="AD98" s="81">
        <v>1</v>
      </c>
      <c r="AE98" s="82">
        <v>2</v>
      </c>
      <c r="AF98" s="82"/>
      <c r="AG98" s="82" t="s">
        <v>29</v>
      </c>
      <c r="AH98" s="83">
        <v>6</v>
      </c>
      <c r="AI98" s="81"/>
      <c r="AJ98" s="82"/>
      <c r="AK98" s="82"/>
      <c r="AL98" s="82"/>
      <c r="AM98" s="83"/>
      <c r="AN98" s="457" t="s">
        <v>282</v>
      </c>
      <c r="AO98" s="445" t="s">
        <v>32</v>
      </c>
      <c r="AP98" s="64"/>
    </row>
    <row r="99" spans="1:143" s="2" customFormat="1" ht="12.75" customHeight="1" thickBot="1" x14ac:dyDescent="0.25">
      <c r="A99" s="376" t="s">
        <v>137</v>
      </c>
      <c r="B99" s="377"/>
      <c r="C99" s="377"/>
      <c r="D99" s="377"/>
      <c r="E99" s="377"/>
      <c r="F99" s="377"/>
      <c r="G99" s="377"/>
      <c r="H99" s="377"/>
      <c r="I99" s="377"/>
      <c r="J99" s="377"/>
      <c r="K99" s="377"/>
      <c r="L99" s="377"/>
      <c r="M99" s="377"/>
      <c r="N99" s="377"/>
      <c r="O99" s="377"/>
      <c r="P99" s="377"/>
      <c r="Q99" s="377"/>
      <c r="R99" s="377"/>
      <c r="S99" s="377"/>
      <c r="T99" s="377"/>
      <c r="U99" s="377"/>
      <c r="V99" s="377"/>
      <c r="W99" s="377"/>
      <c r="X99" s="377"/>
      <c r="Y99" s="377"/>
      <c r="Z99" s="377"/>
      <c r="AA99" s="377"/>
      <c r="AB99" s="377"/>
      <c r="AC99" s="377"/>
      <c r="AD99" s="377"/>
      <c r="AE99" s="377"/>
      <c r="AF99" s="377"/>
      <c r="AG99" s="377"/>
      <c r="AH99" s="377"/>
      <c r="AI99" s="377"/>
      <c r="AJ99" s="377"/>
      <c r="AK99" s="377"/>
      <c r="AL99" s="377"/>
      <c r="AM99" s="377"/>
      <c r="AN99" s="429"/>
      <c r="AO99" s="430"/>
      <c r="AP99" s="18"/>
    </row>
    <row r="100" spans="1:143" s="47" customFormat="1" x14ac:dyDescent="0.2">
      <c r="A100" s="119" t="s">
        <v>194</v>
      </c>
      <c r="B100" s="250" t="s">
        <v>138</v>
      </c>
      <c r="C100" s="22" t="s">
        <v>259</v>
      </c>
      <c r="D100" s="90"/>
      <c r="E100" s="251"/>
      <c r="F100" s="56"/>
      <c r="G100" s="56"/>
      <c r="H100" s="56"/>
      <c r="I100" s="54"/>
      <c r="J100" s="256"/>
      <c r="K100" s="56"/>
      <c r="L100" s="56"/>
      <c r="M100" s="56"/>
      <c r="N100" s="57"/>
      <c r="O100" s="251"/>
      <c r="P100" s="56"/>
      <c r="Q100" s="56"/>
      <c r="R100" s="56"/>
      <c r="S100" s="57"/>
      <c r="T100" s="252">
        <v>0</v>
      </c>
      <c r="U100" s="229">
        <v>3</v>
      </c>
      <c r="V100" s="229"/>
      <c r="W100" s="229" t="s">
        <v>29</v>
      </c>
      <c r="X100" s="253">
        <v>4</v>
      </c>
      <c r="Y100" s="254"/>
      <c r="Z100" s="231"/>
      <c r="AA100" s="231"/>
      <c r="AB100" s="231"/>
      <c r="AC100" s="255"/>
      <c r="AD100" s="252"/>
      <c r="AE100" s="229"/>
      <c r="AF100" s="229"/>
      <c r="AG100" s="229"/>
      <c r="AH100" s="253"/>
      <c r="AI100" s="69"/>
      <c r="AJ100" s="24"/>
      <c r="AK100" s="24"/>
      <c r="AL100" s="24"/>
      <c r="AM100" s="260"/>
      <c r="AN100" s="454" t="s">
        <v>281</v>
      </c>
      <c r="AO100" s="436" t="s">
        <v>80</v>
      </c>
      <c r="AP100" s="261"/>
    </row>
    <row r="101" spans="1:143" s="47" customFormat="1" x14ac:dyDescent="0.2">
      <c r="A101" s="119" t="s">
        <v>195</v>
      </c>
      <c r="B101" s="123" t="s">
        <v>139</v>
      </c>
      <c r="C101" s="27" t="s">
        <v>260</v>
      </c>
      <c r="D101" s="123" t="s">
        <v>138</v>
      </c>
      <c r="E101" s="251"/>
      <c r="F101" s="56"/>
      <c r="G101" s="56"/>
      <c r="H101" s="56"/>
      <c r="I101" s="54"/>
      <c r="J101" s="256"/>
      <c r="K101" s="56"/>
      <c r="L101" s="56"/>
      <c r="M101" s="56"/>
      <c r="N101" s="57"/>
      <c r="O101" s="251"/>
      <c r="P101" s="56"/>
      <c r="Q101" s="56"/>
      <c r="R101" s="56"/>
      <c r="S101" s="262"/>
      <c r="T101" s="257"/>
      <c r="U101" s="231"/>
      <c r="V101" s="231"/>
      <c r="W101" s="231"/>
      <c r="X101" s="258"/>
      <c r="Y101" s="254">
        <v>0</v>
      </c>
      <c r="Z101" s="231">
        <v>3</v>
      </c>
      <c r="AA101" s="231"/>
      <c r="AB101" s="231" t="s">
        <v>29</v>
      </c>
      <c r="AC101" s="259">
        <v>5</v>
      </c>
      <c r="AD101" s="257"/>
      <c r="AE101" s="231"/>
      <c r="AF101" s="231"/>
      <c r="AG101" s="231"/>
      <c r="AH101" s="258"/>
      <c r="AI101" s="69"/>
      <c r="AJ101" s="24"/>
      <c r="AK101" s="24"/>
      <c r="AL101" s="24"/>
      <c r="AM101" s="260"/>
      <c r="AN101" s="455" t="s">
        <v>281</v>
      </c>
      <c r="AO101" s="123" t="s">
        <v>83</v>
      </c>
      <c r="AP101" s="261"/>
    </row>
    <row r="102" spans="1:143" s="47" customFormat="1" ht="13.5" thickBot="1" x14ac:dyDescent="0.25">
      <c r="A102" s="119" t="s">
        <v>196</v>
      </c>
      <c r="B102" s="120" t="s">
        <v>140</v>
      </c>
      <c r="C102" s="120" t="s">
        <v>261</v>
      </c>
      <c r="D102" s="120" t="s">
        <v>139</v>
      </c>
      <c r="E102" s="251"/>
      <c r="F102" s="56"/>
      <c r="G102" s="56"/>
      <c r="H102" s="56"/>
      <c r="I102" s="54"/>
      <c r="J102" s="256"/>
      <c r="K102" s="56"/>
      <c r="L102" s="56"/>
      <c r="M102" s="56"/>
      <c r="N102" s="57"/>
      <c r="O102" s="251"/>
      <c r="P102" s="56"/>
      <c r="Q102" s="56"/>
      <c r="R102" s="56"/>
      <c r="S102" s="57"/>
      <c r="T102" s="257"/>
      <c r="U102" s="231"/>
      <c r="V102" s="231"/>
      <c r="W102" s="231"/>
      <c r="X102" s="258"/>
      <c r="Y102" s="254"/>
      <c r="Z102" s="231"/>
      <c r="AA102" s="231"/>
      <c r="AB102" s="231"/>
      <c r="AC102" s="259"/>
      <c r="AD102" s="257">
        <v>0</v>
      </c>
      <c r="AE102" s="231">
        <v>3</v>
      </c>
      <c r="AF102" s="231"/>
      <c r="AG102" s="231" t="s">
        <v>29</v>
      </c>
      <c r="AH102" s="258">
        <v>6</v>
      </c>
      <c r="AI102" s="69"/>
      <c r="AJ102" s="24"/>
      <c r="AK102" s="24"/>
      <c r="AL102" s="24"/>
      <c r="AM102" s="260"/>
      <c r="AN102" s="461" t="s">
        <v>281</v>
      </c>
      <c r="AO102" s="446" t="s">
        <v>27</v>
      </c>
      <c r="AP102" s="261"/>
    </row>
    <row r="103" spans="1:143" s="2" customFormat="1" ht="12.75" customHeight="1" thickBot="1" x14ac:dyDescent="0.25">
      <c r="A103" s="376" t="s">
        <v>141</v>
      </c>
      <c r="B103" s="377"/>
      <c r="C103" s="377"/>
      <c r="D103" s="377"/>
      <c r="E103" s="377"/>
      <c r="F103" s="377"/>
      <c r="G103" s="377"/>
      <c r="H103" s="377"/>
      <c r="I103" s="377"/>
      <c r="J103" s="377"/>
      <c r="K103" s="377"/>
      <c r="L103" s="377"/>
      <c r="M103" s="377"/>
      <c r="N103" s="377"/>
      <c r="O103" s="377"/>
      <c r="P103" s="377"/>
      <c r="Q103" s="377"/>
      <c r="R103" s="377"/>
      <c r="S103" s="377"/>
      <c r="T103" s="377"/>
      <c r="U103" s="377"/>
      <c r="V103" s="377"/>
      <c r="W103" s="377"/>
      <c r="X103" s="377"/>
      <c r="Y103" s="377"/>
      <c r="Z103" s="377"/>
      <c r="AA103" s="377"/>
      <c r="AB103" s="377"/>
      <c r="AC103" s="377"/>
      <c r="AD103" s="377"/>
      <c r="AE103" s="377"/>
      <c r="AF103" s="377"/>
      <c r="AG103" s="377"/>
      <c r="AH103" s="377"/>
      <c r="AI103" s="377"/>
      <c r="AJ103" s="377"/>
      <c r="AK103" s="377"/>
      <c r="AL103" s="377"/>
      <c r="AM103" s="377"/>
      <c r="AN103" s="429"/>
      <c r="AO103" s="430"/>
      <c r="AP103" s="18"/>
    </row>
    <row r="104" spans="1:143" s="47" customFormat="1" x14ac:dyDescent="0.2">
      <c r="A104" s="263" t="s">
        <v>197</v>
      </c>
      <c r="B104" s="250" t="s">
        <v>142</v>
      </c>
      <c r="C104" s="340" t="s">
        <v>262</v>
      </c>
      <c r="D104" s="90"/>
      <c r="E104" s="29">
        <v>0</v>
      </c>
      <c r="F104" s="56">
        <v>3</v>
      </c>
      <c r="G104" s="56"/>
      <c r="H104" s="56" t="s">
        <v>29</v>
      </c>
      <c r="I104" s="54">
        <v>5</v>
      </c>
      <c r="J104" s="256"/>
      <c r="K104" s="56"/>
      <c r="L104" s="56"/>
      <c r="M104" s="56"/>
      <c r="N104" s="57"/>
      <c r="O104" s="251"/>
      <c r="P104" s="56"/>
      <c r="Q104" s="56"/>
      <c r="R104" s="56"/>
      <c r="S104" s="57"/>
      <c r="T104" s="252"/>
      <c r="U104" s="229"/>
      <c r="V104" s="229"/>
      <c r="W104" s="229"/>
      <c r="X104" s="253"/>
      <c r="Y104" s="254"/>
      <c r="Z104" s="231"/>
      <c r="AA104" s="231"/>
      <c r="AB104" s="231"/>
      <c r="AC104" s="255"/>
      <c r="AD104" s="252"/>
      <c r="AE104" s="229"/>
      <c r="AF104" s="229"/>
      <c r="AG104" s="229"/>
      <c r="AH104" s="253"/>
      <c r="AI104" s="69"/>
      <c r="AJ104" s="24"/>
      <c r="AK104" s="24"/>
      <c r="AL104" s="24"/>
      <c r="AM104" s="260"/>
      <c r="AN104" s="444" t="s">
        <v>282</v>
      </c>
      <c r="AO104" s="250" t="s">
        <v>26</v>
      </c>
      <c r="AP104" s="261"/>
    </row>
    <row r="105" spans="1:143" s="47" customFormat="1" x14ac:dyDescent="0.2">
      <c r="A105" s="116" t="s">
        <v>198</v>
      </c>
      <c r="B105" s="123" t="s">
        <v>143</v>
      </c>
      <c r="C105" s="337" t="s">
        <v>263</v>
      </c>
      <c r="D105" s="123" t="s">
        <v>142</v>
      </c>
      <c r="E105" s="251"/>
      <c r="F105" s="56"/>
      <c r="G105" s="56"/>
      <c r="H105" s="56"/>
      <c r="I105" s="54"/>
      <c r="J105" s="55">
        <v>0</v>
      </c>
      <c r="K105" s="56">
        <v>3</v>
      </c>
      <c r="L105" s="56"/>
      <c r="M105" s="56" t="s">
        <v>29</v>
      </c>
      <c r="N105" s="57">
        <v>5</v>
      </c>
      <c r="O105" s="251"/>
      <c r="P105" s="56"/>
      <c r="Q105" s="56"/>
      <c r="R105" s="56"/>
      <c r="S105" s="262"/>
      <c r="T105" s="257"/>
      <c r="U105" s="231"/>
      <c r="V105" s="231"/>
      <c r="W105" s="231"/>
      <c r="X105" s="258"/>
      <c r="Y105" s="254"/>
      <c r="Z105" s="231"/>
      <c r="AA105" s="231"/>
      <c r="AB105" s="231"/>
      <c r="AC105" s="259"/>
      <c r="AD105" s="257"/>
      <c r="AE105" s="231"/>
      <c r="AF105" s="231"/>
      <c r="AG105" s="231"/>
      <c r="AH105" s="258"/>
      <c r="AI105" s="69"/>
      <c r="AJ105" s="24"/>
      <c r="AK105" s="24"/>
      <c r="AL105" s="24"/>
      <c r="AM105" s="260"/>
      <c r="AN105" s="456" t="s">
        <v>282</v>
      </c>
      <c r="AO105" s="123" t="s">
        <v>26</v>
      </c>
      <c r="AP105" s="261"/>
    </row>
    <row r="106" spans="1:143" s="47" customFormat="1" ht="13.5" thickBot="1" x14ac:dyDescent="0.25">
      <c r="A106" s="335" t="s">
        <v>199</v>
      </c>
      <c r="B106" s="120" t="s">
        <v>144</v>
      </c>
      <c r="C106" s="338" t="s">
        <v>264</v>
      </c>
      <c r="D106" s="120" t="s">
        <v>143</v>
      </c>
      <c r="E106" s="251"/>
      <c r="F106" s="56"/>
      <c r="G106" s="56"/>
      <c r="H106" s="56"/>
      <c r="I106" s="54"/>
      <c r="J106" s="256"/>
      <c r="K106" s="56"/>
      <c r="L106" s="56"/>
      <c r="M106" s="56"/>
      <c r="N106" s="57"/>
      <c r="O106" s="29">
        <v>2</v>
      </c>
      <c r="P106" s="56">
        <v>2</v>
      </c>
      <c r="Q106" s="56"/>
      <c r="R106" s="56" t="s">
        <v>29</v>
      </c>
      <c r="S106" s="57">
        <v>5</v>
      </c>
      <c r="T106" s="257"/>
      <c r="U106" s="231"/>
      <c r="V106" s="231"/>
      <c r="W106" s="231"/>
      <c r="X106" s="258"/>
      <c r="Y106" s="254"/>
      <c r="Z106" s="231"/>
      <c r="AA106" s="231"/>
      <c r="AB106" s="231"/>
      <c r="AC106" s="259"/>
      <c r="AD106" s="257"/>
      <c r="AE106" s="231"/>
      <c r="AF106" s="231"/>
      <c r="AG106" s="231"/>
      <c r="AH106" s="258"/>
      <c r="AI106" s="69"/>
      <c r="AJ106" s="24"/>
      <c r="AK106" s="24"/>
      <c r="AL106" s="24"/>
      <c r="AM106" s="260"/>
      <c r="AN106" s="457" t="s">
        <v>282</v>
      </c>
      <c r="AO106" s="120" t="s">
        <v>145</v>
      </c>
      <c r="AP106" s="261"/>
    </row>
    <row r="107" spans="1:143" s="2" customFormat="1" ht="12.75" customHeight="1" thickBot="1" x14ac:dyDescent="0.25">
      <c r="A107" s="376" t="s">
        <v>147</v>
      </c>
      <c r="B107" s="377"/>
      <c r="C107" s="377"/>
      <c r="D107" s="377"/>
      <c r="E107" s="377"/>
      <c r="F107" s="377"/>
      <c r="G107" s="377"/>
      <c r="H107" s="377"/>
      <c r="I107" s="377"/>
      <c r="J107" s="377"/>
      <c r="K107" s="377"/>
      <c r="L107" s="377"/>
      <c r="M107" s="377"/>
      <c r="N107" s="377"/>
      <c r="O107" s="377"/>
      <c r="P107" s="377"/>
      <c r="Q107" s="377"/>
      <c r="R107" s="377"/>
      <c r="S107" s="377"/>
      <c r="T107" s="377"/>
      <c r="U107" s="377"/>
      <c r="V107" s="377"/>
      <c r="W107" s="377"/>
      <c r="X107" s="377"/>
      <c r="Y107" s="377"/>
      <c r="Z107" s="377"/>
      <c r="AA107" s="377"/>
      <c r="AB107" s="377"/>
      <c r="AC107" s="377"/>
      <c r="AD107" s="377"/>
      <c r="AE107" s="377"/>
      <c r="AF107" s="377"/>
      <c r="AG107" s="377"/>
      <c r="AH107" s="377"/>
      <c r="AI107" s="377"/>
      <c r="AJ107" s="377"/>
      <c r="AK107" s="377"/>
      <c r="AL107" s="377"/>
      <c r="AM107" s="377"/>
      <c r="AN107" s="429"/>
      <c r="AO107" s="430"/>
      <c r="AP107" s="261"/>
      <c r="AQ107" s="47"/>
    </row>
    <row r="108" spans="1:143" s="47" customFormat="1" ht="13.5" thickBot="1" x14ac:dyDescent="0.25">
      <c r="A108" s="263" t="s">
        <v>200</v>
      </c>
      <c r="B108" s="250" t="s">
        <v>148</v>
      </c>
      <c r="C108" s="336" t="s">
        <v>265</v>
      </c>
      <c r="D108" s="90"/>
      <c r="E108" s="264"/>
      <c r="F108" s="87"/>
      <c r="G108" s="87"/>
      <c r="H108" s="87"/>
      <c r="I108" s="115"/>
      <c r="J108" s="265"/>
      <c r="K108" s="87"/>
      <c r="L108" s="87"/>
      <c r="M108" s="87"/>
      <c r="N108" s="88"/>
      <c r="O108" s="264"/>
      <c r="P108" s="87"/>
      <c r="Q108" s="87"/>
      <c r="R108" s="87"/>
      <c r="S108" s="115"/>
      <c r="T108" s="86">
        <v>0</v>
      </c>
      <c r="U108" s="87">
        <v>2</v>
      </c>
      <c r="V108" s="87"/>
      <c r="W108" s="87" t="s">
        <v>29</v>
      </c>
      <c r="X108" s="88">
        <v>0</v>
      </c>
      <c r="Y108" s="266"/>
      <c r="Z108" s="229"/>
      <c r="AA108" s="229"/>
      <c r="AB108" s="229"/>
      <c r="AC108" s="255"/>
      <c r="AD108" s="252"/>
      <c r="AE108" s="229"/>
      <c r="AF108" s="229"/>
      <c r="AG108" s="229"/>
      <c r="AH108" s="253"/>
      <c r="AI108" s="267"/>
      <c r="AJ108" s="87"/>
      <c r="AK108" s="87"/>
      <c r="AL108" s="87"/>
      <c r="AM108" s="115"/>
      <c r="AN108" s="250" t="s">
        <v>54</v>
      </c>
      <c r="AO108" s="342" t="s">
        <v>52</v>
      </c>
      <c r="AP108" s="261"/>
    </row>
    <row r="109" spans="1:143" s="47" customFormat="1" x14ac:dyDescent="0.2">
      <c r="A109" s="116" t="s">
        <v>201</v>
      </c>
      <c r="B109" s="123" t="s">
        <v>149</v>
      </c>
      <c r="C109" s="337" t="s">
        <v>266</v>
      </c>
      <c r="D109" s="339"/>
      <c r="E109" s="288">
        <v>0</v>
      </c>
      <c r="F109" s="279">
        <v>2</v>
      </c>
      <c r="G109" s="279"/>
      <c r="H109" s="279" t="s">
        <v>29</v>
      </c>
      <c r="I109" s="280">
        <v>0</v>
      </c>
      <c r="J109" s="281"/>
      <c r="K109" s="279"/>
      <c r="L109" s="279"/>
      <c r="M109" s="279"/>
      <c r="N109" s="282"/>
      <c r="O109" s="278"/>
      <c r="P109" s="279"/>
      <c r="Q109" s="279"/>
      <c r="R109" s="279"/>
      <c r="S109" s="280"/>
      <c r="T109" s="281"/>
      <c r="U109" s="279"/>
      <c r="V109" s="279"/>
      <c r="W109" s="279"/>
      <c r="X109" s="282"/>
      <c r="Y109" s="283"/>
      <c r="Z109" s="284"/>
      <c r="AA109" s="284"/>
      <c r="AB109" s="284"/>
      <c r="AC109" s="285"/>
      <c r="AD109" s="286"/>
      <c r="AE109" s="284"/>
      <c r="AF109" s="284"/>
      <c r="AG109" s="284"/>
      <c r="AH109" s="287"/>
      <c r="AI109" s="288"/>
      <c r="AJ109" s="279"/>
      <c r="AK109" s="279"/>
      <c r="AL109" s="279"/>
      <c r="AM109" s="280"/>
      <c r="AN109" s="250" t="s">
        <v>54</v>
      </c>
      <c r="AO109" s="342" t="s">
        <v>52</v>
      </c>
      <c r="AP109" s="261"/>
    </row>
    <row r="110" spans="1:143" s="47" customFormat="1" ht="13.5" thickBot="1" x14ac:dyDescent="0.25">
      <c r="A110" s="335" t="s">
        <v>202</v>
      </c>
      <c r="B110" s="120" t="s">
        <v>146</v>
      </c>
      <c r="C110" s="338" t="s">
        <v>267</v>
      </c>
      <c r="D110" s="120"/>
      <c r="E110" s="268"/>
      <c r="F110" s="82"/>
      <c r="G110" s="82"/>
      <c r="H110" s="82"/>
      <c r="I110" s="269"/>
      <c r="J110" s="270"/>
      <c r="K110" s="82"/>
      <c r="L110" s="82"/>
      <c r="M110" s="82"/>
      <c r="N110" s="83"/>
      <c r="O110" s="268"/>
      <c r="P110" s="82"/>
      <c r="Q110" s="82"/>
      <c r="R110" s="82"/>
      <c r="S110" s="269"/>
      <c r="T110" s="81">
        <v>0</v>
      </c>
      <c r="U110" s="82">
        <v>3</v>
      </c>
      <c r="V110" s="82"/>
      <c r="W110" s="82" t="s">
        <v>29</v>
      </c>
      <c r="X110" s="83">
        <v>5</v>
      </c>
      <c r="Y110" s="271"/>
      <c r="Z110" s="272"/>
      <c r="AA110" s="272"/>
      <c r="AB110" s="272"/>
      <c r="AC110" s="273"/>
      <c r="AD110" s="274"/>
      <c r="AE110" s="272"/>
      <c r="AF110" s="272"/>
      <c r="AG110" s="272"/>
      <c r="AH110" s="275"/>
      <c r="AI110" s="91"/>
      <c r="AJ110" s="276"/>
      <c r="AK110" s="276"/>
      <c r="AL110" s="276"/>
      <c r="AM110" s="277"/>
      <c r="AN110" s="461" t="s">
        <v>281</v>
      </c>
      <c r="AO110" s="120" t="s">
        <v>83</v>
      </c>
      <c r="AP110" s="261"/>
    </row>
    <row r="111" spans="1:143" s="2" customFormat="1" ht="12.75" customHeight="1" thickBot="1" x14ac:dyDescent="0.25">
      <c r="A111" s="392" t="s">
        <v>308</v>
      </c>
      <c r="B111" s="393"/>
      <c r="C111" s="393"/>
      <c r="D111" s="393"/>
      <c r="E111" s="393"/>
      <c r="F111" s="393"/>
      <c r="G111" s="393"/>
      <c r="H111" s="393"/>
      <c r="I111" s="393"/>
      <c r="J111" s="393"/>
      <c r="K111" s="393"/>
      <c r="L111" s="393"/>
      <c r="M111" s="393"/>
      <c r="N111" s="393"/>
      <c r="O111" s="393"/>
      <c r="P111" s="393"/>
      <c r="Q111" s="393"/>
      <c r="R111" s="393"/>
      <c r="S111" s="393"/>
      <c r="T111" s="393"/>
      <c r="U111" s="393"/>
      <c r="V111" s="393"/>
      <c r="W111" s="393"/>
      <c r="X111" s="393"/>
      <c r="Y111" s="393"/>
      <c r="Z111" s="393"/>
      <c r="AA111" s="393"/>
      <c r="AB111" s="393"/>
      <c r="AC111" s="393"/>
      <c r="AD111" s="393"/>
      <c r="AE111" s="393"/>
      <c r="AF111" s="393"/>
      <c r="AG111" s="393"/>
      <c r="AH111" s="393"/>
      <c r="AI111" s="393"/>
      <c r="AJ111" s="393"/>
      <c r="AK111" s="393"/>
      <c r="AL111" s="393"/>
      <c r="AM111" s="393"/>
      <c r="AN111" s="394"/>
      <c r="AO111" s="395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  <c r="DG111" s="18"/>
      <c r="DH111" s="18"/>
      <c r="DI111" s="18"/>
      <c r="DJ111" s="18"/>
      <c r="DK111" s="18"/>
      <c r="DL111" s="18"/>
      <c r="DM111" s="18"/>
      <c r="DN111" s="18"/>
      <c r="DO111" s="18"/>
      <c r="DP111" s="18"/>
      <c r="DQ111" s="18"/>
      <c r="DR111" s="18"/>
      <c r="DS111" s="18"/>
      <c r="DT111" s="18"/>
      <c r="DU111" s="18"/>
      <c r="DV111" s="18"/>
      <c r="DW111" s="18"/>
      <c r="DX111" s="18"/>
      <c r="DY111" s="18"/>
      <c r="DZ111" s="18"/>
      <c r="EA111" s="18"/>
      <c r="EB111" s="18"/>
      <c r="EC111" s="18"/>
      <c r="ED111" s="18"/>
      <c r="EE111" s="18"/>
      <c r="EF111" s="18"/>
      <c r="EG111" s="18"/>
      <c r="EH111" s="18"/>
      <c r="EI111" s="18"/>
      <c r="EJ111" s="18"/>
      <c r="EK111" s="18"/>
      <c r="EL111" s="18"/>
      <c r="EM111" s="18"/>
    </row>
    <row r="112" spans="1:143" s="47" customFormat="1" ht="15.75" customHeight="1" thickBot="1" x14ac:dyDescent="0.25">
      <c r="A112" s="263" t="s">
        <v>325</v>
      </c>
      <c r="B112" s="396" t="s">
        <v>309</v>
      </c>
      <c r="C112" s="146" t="s">
        <v>310</v>
      </c>
      <c r="D112" s="397"/>
      <c r="E112" s="467"/>
      <c r="F112" s="468"/>
      <c r="G112" s="468"/>
      <c r="H112" s="468"/>
      <c r="I112" s="468"/>
      <c r="J112" s="468"/>
      <c r="K112" s="468"/>
      <c r="L112" s="468"/>
      <c r="M112" s="468"/>
      <c r="N112" s="469"/>
      <c r="O112" s="149">
        <v>0</v>
      </c>
      <c r="P112" s="150">
        <v>3</v>
      </c>
      <c r="Q112" s="150"/>
      <c r="R112" s="150" t="s">
        <v>29</v>
      </c>
      <c r="S112" s="151">
        <v>5</v>
      </c>
      <c r="T112" s="149">
        <v>0</v>
      </c>
      <c r="U112" s="150">
        <v>3</v>
      </c>
      <c r="V112" s="150"/>
      <c r="W112" s="150" t="s">
        <v>29</v>
      </c>
      <c r="X112" s="151">
        <v>5</v>
      </c>
      <c r="Y112" s="149">
        <v>0</v>
      </c>
      <c r="Z112" s="150">
        <v>3</v>
      </c>
      <c r="AA112" s="150"/>
      <c r="AB112" s="150" t="s">
        <v>29</v>
      </c>
      <c r="AC112" s="151">
        <v>5</v>
      </c>
      <c r="AD112" s="149">
        <v>0</v>
      </c>
      <c r="AE112" s="150">
        <v>3</v>
      </c>
      <c r="AF112" s="150"/>
      <c r="AG112" s="150" t="s">
        <v>29</v>
      </c>
      <c r="AH112" s="151">
        <v>5</v>
      </c>
      <c r="AI112" s="149">
        <v>0</v>
      </c>
      <c r="AJ112" s="150">
        <v>3</v>
      </c>
      <c r="AK112" s="150"/>
      <c r="AL112" s="150" t="s">
        <v>29</v>
      </c>
      <c r="AM112" s="151">
        <v>5</v>
      </c>
      <c r="AN112" s="459" t="s">
        <v>283</v>
      </c>
      <c r="AO112" s="466" t="s">
        <v>22</v>
      </c>
      <c r="AP112" s="261"/>
      <c r="AQ112" s="261"/>
      <c r="AR112" s="261"/>
      <c r="AS112" s="261"/>
      <c r="AT112" s="261"/>
      <c r="AU112" s="261"/>
      <c r="AV112" s="261"/>
      <c r="AW112" s="261"/>
      <c r="AX112" s="261"/>
      <c r="AY112" s="261"/>
      <c r="AZ112" s="261"/>
      <c r="BA112" s="261"/>
      <c r="BB112" s="261"/>
      <c r="BC112" s="261"/>
      <c r="BD112" s="261"/>
      <c r="BE112" s="261"/>
      <c r="BF112" s="261"/>
      <c r="BG112" s="261"/>
      <c r="BH112" s="261"/>
      <c r="BI112" s="261"/>
      <c r="BJ112" s="261"/>
      <c r="BK112" s="261"/>
      <c r="BL112" s="261"/>
      <c r="BM112" s="261"/>
      <c r="BN112" s="261"/>
      <c r="BO112" s="261"/>
      <c r="BP112" s="261"/>
      <c r="BQ112" s="261"/>
      <c r="BR112" s="261"/>
      <c r="BS112" s="261"/>
      <c r="BT112" s="261"/>
      <c r="BU112" s="261"/>
      <c r="BV112" s="261"/>
      <c r="BW112" s="261"/>
      <c r="BX112" s="261"/>
      <c r="BY112" s="261"/>
      <c r="BZ112" s="261"/>
      <c r="CA112" s="261"/>
      <c r="CB112" s="261"/>
      <c r="CC112" s="261"/>
      <c r="CD112" s="261"/>
      <c r="CE112" s="261"/>
      <c r="CF112" s="261"/>
      <c r="CG112" s="261"/>
      <c r="CH112" s="261"/>
      <c r="CI112" s="261"/>
      <c r="CJ112" s="261"/>
      <c r="CK112" s="261"/>
      <c r="CL112" s="261"/>
      <c r="CM112" s="261"/>
      <c r="CN112" s="261"/>
      <c r="CO112" s="261"/>
      <c r="CP112" s="261"/>
      <c r="CQ112" s="261"/>
      <c r="CR112" s="261"/>
      <c r="CS112" s="261"/>
      <c r="CT112" s="261"/>
      <c r="CU112" s="261"/>
      <c r="CV112" s="261"/>
      <c r="CW112" s="261"/>
      <c r="CX112" s="261"/>
      <c r="CY112" s="261"/>
      <c r="CZ112" s="261"/>
      <c r="DA112" s="261"/>
      <c r="DB112" s="261"/>
      <c r="DC112" s="261"/>
      <c r="DD112" s="261"/>
      <c r="DE112" s="261"/>
      <c r="DF112" s="261"/>
      <c r="DG112" s="261"/>
      <c r="DH112" s="261"/>
      <c r="DI112" s="261"/>
      <c r="DJ112" s="261"/>
      <c r="DK112" s="261"/>
      <c r="DL112" s="261"/>
      <c r="DM112" s="261"/>
      <c r="DN112" s="261"/>
      <c r="DO112" s="261"/>
      <c r="DP112" s="261"/>
      <c r="DQ112" s="261"/>
      <c r="DR112" s="261"/>
      <c r="DS112" s="261"/>
      <c r="DT112" s="261"/>
      <c r="DU112" s="261"/>
      <c r="DV112" s="261"/>
      <c r="DW112" s="261"/>
      <c r="DX112" s="261"/>
      <c r="DY112" s="261"/>
      <c r="DZ112" s="261"/>
      <c r="EA112" s="261"/>
      <c r="EB112" s="261"/>
      <c r="EC112" s="261"/>
      <c r="ED112" s="261"/>
      <c r="EE112" s="261"/>
      <c r="EF112" s="261"/>
      <c r="EG112" s="261"/>
      <c r="EH112" s="261"/>
      <c r="EI112" s="261"/>
      <c r="EJ112" s="261"/>
      <c r="EK112" s="261"/>
      <c r="EL112" s="261"/>
      <c r="EM112" s="261"/>
    </row>
    <row r="113" spans="1:143" s="47" customFormat="1" ht="15.75" customHeight="1" thickBot="1" x14ac:dyDescent="0.25">
      <c r="A113" s="263" t="s">
        <v>326</v>
      </c>
      <c r="B113" s="396" t="s">
        <v>328</v>
      </c>
      <c r="C113" s="146" t="s">
        <v>311</v>
      </c>
      <c r="D113" s="398"/>
      <c r="E113" s="470"/>
      <c r="F113" s="471"/>
      <c r="G113" s="471"/>
      <c r="H113" s="471"/>
      <c r="I113" s="471"/>
      <c r="J113" s="471"/>
      <c r="K113" s="471"/>
      <c r="L113" s="471"/>
      <c r="M113" s="471"/>
      <c r="N113" s="472"/>
      <c r="O113" s="195">
        <v>0</v>
      </c>
      <c r="P113" s="187">
        <v>3</v>
      </c>
      <c r="Q113" s="187"/>
      <c r="R113" s="187" t="s">
        <v>29</v>
      </c>
      <c r="S113" s="192">
        <v>5</v>
      </c>
      <c r="T113" s="195">
        <v>0</v>
      </c>
      <c r="U113" s="187">
        <v>3</v>
      </c>
      <c r="V113" s="187"/>
      <c r="W113" s="187" t="s">
        <v>29</v>
      </c>
      <c r="X113" s="192">
        <v>5</v>
      </c>
      <c r="Y113" s="195">
        <v>0</v>
      </c>
      <c r="Z113" s="187">
        <v>3</v>
      </c>
      <c r="AA113" s="187"/>
      <c r="AB113" s="187" t="s">
        <v>29</v>
      </c>
      <c r="AC113" s="192">
        <v>5</v>
      </c>
      <c r="AD113" s="195">
        <v>0</v>
      </c>
      <c r="AE113" s="187">
        <v>3</v>
      </c>
      <c r="AF113" s="187"/>
      <c r="AG113" s="187" t="s">
        <v>29</v>
      </c>
      <c r="AH113" s="192">
        <v>5</v>
      </c>
      <c r="AI113" s="195">
        <v>0</v>
      </c>
      <c r="AJ113" s="187">
        <v>3</v>
      </c>
      <c r="AK113" s="187"/>
      <c r="AL113" s="187" t="s">
        <v>29</v>
      </c>
      <c r="AM113" s="192">
        <v>5</v>
      </c>
      <c r="AN113" s="459" t="s">
        <v>283</v>
      </c>
      <c r="AO113" s="123" t="s">
        <v>22</v>
      </c>
      <c r="AP113" s="261"/>
      <c r="AQ113" s="261"/>
      <c r="AR113" s="261"/>
      <c r="AS113" s="261"/>
      <c r="AT113" s="261"/>
      <c r="AU113" s="261"/>
      <c r="AV113" s="261"/>
      <c r="AW113" s="261"/>
      <c r="AX113" s="261"/>
      <c r="AY113" s="261"/>
      <c r="AZ113" s="261"/>
      <c r="BA113" s="261"/>
      <c r="BB113" s="261"/>
      <c r="BC113" s="261"/>
      <c r="BD113" s="261"/>
      <c r="BE113" s="261"/>
      <c r="BF113" s="261"/>
      <c r="BG113" s="261"/>
      <c r="BH113" s="261"/>
      <c r="BI113" s="261"/>
      <c r="BJ113" s="261"/>
      <c r="BK113" s="261"/>
      <c r="BL113" s="261"/>
      <c r="BM113" s="261"/>
      <c r="BN113" s="261"/>
      <c r="BO113" s="261"/>
      <c r="BP113" s="261"/>
      <c r="BQ113" s="261"/>
      <c r="BR113" s="261"/>
      <c r="BS113" s="261"/>
      <c r="BT113" s="261"/>
      <c r="BU113" s="261"/>
      <c r="BV113" s="261"/>
      <c r="BW113" s="261"/>
      <c r="BX113" s="261"/>
      <c r="BY113" s="261"/>
      <c r="BZ113" s="261"/>
      <c r="CA113" s="261"/>
      <c r="CB113" s="261"/>
      <c r="CC113" s="261"/>
      <c r="CD113" s="261"/>
      <c r="CE113" s="261"/>
      <c r="CF113" s="261"/>
      <c r="CG113" s="261"/>
      <c r="CH113" s="261"/>
      <c r="CI113" s="261"/>
      <c r="CJ113" s="261"/>
      <c r="CK113" s="261"/>
      <c r="CL113" s="261"/>
      <c r="CM113" s="261"/>
      <c r="CN113" s="261"/>
      <c r="CO113" s="261"/>
      <c r="CP113" s="261"/>
      <c r="CQ113" s="261"/>
      <c r="CR113" s="261"/>
      <c r="CS113" s="261"/>
      <c r="CT113" s="261"/>
      <c r="CU113" s="261"/>
      <c r="CV113" s="261"/>
      <c r="CW113" s="261"/>
      <c r="CX113" s="261"/>
      <c r="CY113" s="261"/>
      <c r="CZ113" s="261"/>
      <c r="DA113" s="261"/>
      <c r="DB113" s="261"/>
      <c r="DC113" s="261"/>
      <c r="DD113" s="261"/>
      <c r="DE113" s="261"/>
      <c r="DF113" s="261"/>
      <c r="DG113" s="261"/>
      <c r="DH113" s="261"/>
      <c r="DI113" s="261"/>
      <c r="DJ113" s="261"/>
      <c r="DK113" s="261"/>
      <c r="DL113" s="261"/>
      <c r="DM113" s="261"/>
      <c r="DN113" s="261"/>
      <c r="DO113" s="261"/>
      <c r="DP113" s="261"/>
      <c r="DQ113" s="261"/>
      <c r="DR113" s="261"/>
      <c r="DS113" s="261"/>
      <c r="DT113" s="261"/>
      <c r="DU113" s="261"/>
      <c r="DV113" s="261"/>
      <c r="DW113" s="261"/>
      <c r="DX113" s="261"/>
      <c r="DY113" s="261"/>
      <c r="DZ113" s="261"/>
      <c r="EA113" s="261"/>
      <c r="EB113" s="261"/>
      <c r="EC113" s="261"/>
      <c r="ED113" s="261"/>
      <c r="EE113" s="261"/>
      <c r="EF113" s="261"/>
      <c r="EG113" s="261"/>
      <c r="EH113" s="261"/>
      <c r="EI113" s="261"/>
      <c r="EJ113" s="261"/>
      <c r="EK113" s="261"/>
      <c r="EL113" s="261"/>
      <c r="EM113" s="261"/>
    </row>
    <row r="114" spans="1:143" s="47" customFormat="1" ht="15.75" customHeight="1" thickBot="1" x14ac:dyDescent="0.25">
      <c r="A114" s="263" t="s">
        <v>327</v>
      </c>
      <c r="B114" s="399" t="s">
        <v>329</v>
      </c>
      <c r="C114" s="400" t="s">
        <v>312</v>
      </c>
      <c r="D114" s="401"/>
      <c r="E114" s="473"/>
      <c r="F114" s="474"/>
      <c r="G114" s="474"/>
      <c r="H114" s="474"/>
      <c r="I114" s="474"/>
      <c r="J114" s="474"/>
      <c r="K114" s="474"/>
      <c r="L114" s="474"/>
      <c r="M114" s="474"/>
      <c r="N114" s="475"/>
      <c r="O114" s="138">
        <v>0</v>
      </c>
      <c r="P114" s="139">
        <v>3</v>
      </c>
      <c r="Q114" s="139"/>
      <c r="R114" s="139" t="s">
        <v>29</v>
      </c>
      <c r="S114" s="140">
        <v>5</v>
      </c>
      <c r="T114" s="138">
        <v>0</v>
      </c>
      <c r="U114" s="139">
        <v>3</v>
      </c>
      <c r="V114" s="139"/>
      <c r="W114" s="139" t="s">
        <v>29</v>
      </c>
      <c r="X114" s="140">
        <v>5</v>
      </c>
      <c r="Y114" s="138">
        <v>0</v>
      </c>
      <c r="Z114" s="139">
        <v>3</v>
      </c>
      <c r="AA114" s="139"/>
      <c r="AB114" s="139" t="s">
        <v>29</v>
      </c>
      <c r="AC114" s="140">
        <v>5</v>
      </c>
      <c r="AD114" s="138">
        <v>0</v>
      </c>
      <c r="AE114" s="139">
        <v>3</v>
      </c>
      <c r="AF114" s="139"/>
      <c r="AG114" s="139" t="s">
        <v>29</v>
      </c>
      <c r="AH114" s="140">
        <v>5</v>
      </c>
      <c r="AI114" s="138">
        <v>0</v>
      </c>
      <c r="AJ114" s="139">
        <v>3</v>
      </c>
      <c r="AK114" s="139"/>
      <c r="AL114" s="139" t="s">
        <v>29</v>
      </c>
      <c r="AM114" s="140">
        <v>5</v>
      </c>
      <c r="AN114" s="459" t="s">
        <v>283</v>
      </c>
      <c r="AO114" s="123" t="s">
        <v>22</v>
      </c>
      <c r="AP114" s="261"/>
      <c r="AQ114" s="261"/>
      <c r="AR114" s="261"/>
      <c r="AS114" s="261"/>
      <c r="AT114" s="261"/>
      <c r="AU114" s="261"/>
      <c r="AV114" s="261"/>
      <c r="AW114" s="261"/>
      <c r="AX114" s="261"/>
      <c r="AY114" s="261"/>
      <c r="AZ114" s="261"/>
      <c r="BA114" s="261"/>
      <c r="BB114" s="261"/>
      <c r="BC114" s="261"/>
      <c r="BD114" s="261"/>
      <c r="BE114" s="261"/>
      <c r="BF114" s="261"/>
      <c r="BG114" s="261"/>
      <c r="BH114" s="261"/>
      <c r="BI114" s="261"/>
      <c r="BJ114" s="261"/>
      <c r="BK114" s="261"/>
      <c r="BL114" s="261"/>
      <c r="BM114" s="261"/>
      <c r="BN114" s="261"/>
      <c r="BO114" s="261"/>
      <c r="BP114" s="261"/>
      <c r="BQ114" s="261"/>
      <c r="BR114" s="261"/>
      <c r="BS114" s="261"/>
      <c r="BT114" s="261"/>
      <c r="BU114" s="261"/>
      <c r="BV114" s="261"/>
      <c r="BW114" s="261"/>
      <c r="BX114" s="261"/>
      <c r="BY114" s="261"/>
      <c r="BZ114" s="261"/>
      <c r="CA114" s="261"/>
      <c r="CB114" s="261"/>
      <c r="CC114" s="261"/>
      <c r="CD114" s="261"/>
      <c r="CE114" s="261"/>
      <c r="CF114" s="261"/>
      <c r="CG114" s="261"/>
      <c r="CH114" s="261"/>
      <c r="CI114" s="261"/>
      <c r="CJ114" s="261"/>
      <c r="CK114" s="261"/>
      <c r="CL114" s="261"/>
      <c r="CM114" s="261"/>
      <c r="CN114" s="261"/>
      <c r="CO114" s="261"/>
      <c r="CP114" s="261"/>
      <c r="CQ114" s="261"/>
      <c r="CR114" s="261"/>
      <c r="CS114" s="261"/>
      <c r="CT114" s="261"/>
      <c r="CU114" s="261"/>
      <c r="CV114" s="261"/>
      <c r="CW114" s="261"/>
      <c r="CX114" s="261"/>
      <c r="CY114" s="261"/>
      <c r="CZ114" s="261"/>
      <c r="DA114" s="261"/>
      <c r="DB114" s="261"/>
      <c r="DC114" s="261"/>
      <c r="DD114" s="261"/>
      <c r="DE114" s="261"/>
      <c r="DF114" s="261"/>
      <c r="DG114" s="261"/>
      <c r="DH114" s="261"/>
      <c r="DI114" s="261"/>
      <c r="DJ114" s="261"/>
      <c r="DK114" s="261"/>
      <c r="DL114" s="261"/>
      <c r="DM114" s="261"/>
      <c r="DN114" s="261"/>
      <c r="DO114" s="261"/>
      <c r="DP114" s="261"/>
      <c r="DQ114" s="261"/>
      <c r="DR114" s="261"/>
      <c r="DS114" s="261"/>
      <c r="DT114" s="261"/>
      <c r="DU114" s="261"/>
      <c r="DV114" s="261"/>
      <c r="DW114" s="261"/>
      <c r="DX114" s="261"/>
      <c r="DY114" s="261"/>
      <c r="DZ114" s="261"/>
      <c r="EA114" s="261"/>
      <c r="EB114" s="261"/>
      <c r="EC114" s="261"/>
      <c r="ED114" s="261"/>
      <c r="EE114" s="261"/>
      <c r="EF114" s="261"/>
      <c r="EG114" s="261"/>
      <c r="EH114" s="261"/>
      <c r="EI114" s="261"/>
      <c r="EJ114" s="261"/>
      <c r="EK114" s="261"/>
      <c r="EL114" s="261"/>
      <c r="EM114" s="261"/>
    </row>
    <row r="115" spans="1:143" s="20" customFormat="1" x14ac:dyDescent="0.2">
      <c r="A115" s="97"/>
      <c r="B115" s="97"/>
      <c r="C115" s="97"/>
      <c r="D115" s="402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97"/>
      <c r="R115" s="97"/>
      <c r="S115" s="97"/>
      <c r="T115" s="97"/>
      <c r="U115" s="97"/>
      <c r="V115" s="97"/>
      <c r="W115" s="97"/>
      <c r="X115" s="97"/>
      <c r="Y115" s="97"/>
      <c r="Z115" s="97"/>
      <c r="AA115" s="97"/>
      <c r="AB115" s="97"/>
      <c r="AC115" s="97"/>
      <c r="AD115" s="97"/>
      <c r="AE115" s="97"/>
      <c r="AF115" s="97"/>
      <c r="AG115" s="97"/>
      <c r="AH115" s="97"/>
      <c r="AI115" s="97"/>
      <c r="AJ115" s="97"/>
      <c r="AK115" s="97"/>
      <c r="AL115" s="97"/>
      <c r="AM115" s="97"/>
      <c r="AN115" s="403"/>
      <c r="AO115" s="404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  <c r="BF115" s="30"/>
      <c r="BG115" s="30"/>
      <c r="BH115" s="30"/>
      <c r="BI115" s="30"/>
      <c r="BJ115" s="30"/>
      <c r="BK115" s="30"/>
      <c r="BL115" s="30"/>
      <c r="BM115" s="30"/>
      <c r="BN115" s="30"/>
      <c r="BO115" s="30"/>
      <c r="BP115" s="30"/>
      <c r="BQ115" s="30"/>
      <c r="BR115" s="30"/>
      <c r="BS115" s="30"/>
      <c r="BT115" s="30"/>
      <c r="BU115" s="30"/>
      <c r="BV115" s="30"/>
      <c r="BW115" s="30"/>
      <c r="BX115" s="30"/>
      <c r="BY115" s="30"/>
      <c r="BZ115" s="30"/>
      <c r="CA115" s="30"/>
      <c r="CB115" s="30"/>
      <c r="CC115" s="30"/>
      <c r="CD115" s="30"/>
      <c r="CE115" s="30"/>
      <c r="CF115" s="30"/>
      <c r="CG115" s="30"/>
      <c r="CH115" s="30"/>
      <c r="CI115" s="30"/>
      <c r="CJ115" s="30"/>
      <c r="CK115" s="30"/>
      <c r="CL115" s="30"/>
      <c r="CM115" s="30"/>
      <c r="CN115" s="30"/>
      <c r="CO115" s="30"/>
      <c r="CP115" s="30"/>
      <c r="CQ115" s="30"/>
      <c r="CR115" s="30"/>
      <c r="CS115" s="30"/>
      <c r="CT115" s="30"/>
      <c r="CU115" s="30"/>
      <c r="CV115" s="30"/>
      <c r="CW115" s="30"/>
      <c r="CX115" s="30"/>
      <c r="CY115" s="30"/>
      <c r="CZ115" s="30"/>
      <c r="DA115" s="30"/>
      <c r="DB115" s="30"/>
      <c r="DC115" s="30"/>
      <c r="DD115" s="30"/>
      <c r="DE115" s="30"/>
      <c r="DF115" s="30"/>
      <c r="DG115" s="30"/>
      <c r="DH115" s="30"/>
      <c r="DI115" s="30"/>
      <c r="DJ115" s="30"/>
      <c r="DK115" s="30"/>
      <c r="DL115" s="30"/>
      <c r="DM115" s="30"/>
      <c r="DN115" s="30"/>
      <c r="DO115" s="30"/>
      <c r="DP115" s="30"/>
      <c r="DQ115" s="30"/>
      <c r="DR115" s="30"/>
      <c r="DS115" s="30"/>
      <c r="DT115" s="30"/>
      <c r="DU115" s="30"/>
      <c r="DV115" s="30"/>
      <c r="DW115" s="30"/>
      <c r="DX115" s="30"/>
      <c r="DY115" s="30"/>
      <c r="DZ115" s="30"/>
      <c r="EA115" s="30"/>
      <c r="EB115" s="30"/>
      <c r="EC115" s="30"/>
      <c r="ED115" s="30"/>
      <c r="EE115" s="30"/>
      <c r="EF115" s="30"/>
      <c r="EG115" s="30"/>
      <c r="EH115" s="30"/>
      <c r="EI115" s="30"/>
      <c r="EJ115" s="30"/>
      <c r="EK115" s="30"/>
      <c r="EL115" s="30"/>
      <c r="EM115" s="30"/>
    </row>
    <row r="116" spans="1:143" s="20" customFormat="1" x14ac:dyDescent="0.2">
      <c r="A116" s="97"/>
      <c r="B116" s="97"/>
      <c r="C116" s="97"/>
      <c r="D116" s="402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7"/>
      <c r="U116" s="97"/>
      <c r="V116" s="97"/>
      <c r="W116" s="97"/>
      <c r="X116" s="97"/>
      <c r="Y116" s="97"/>
      <c r="Z116" s="97"/>
      <c r="AA116" s="97"/>
      <c r="AB116" s="97"/>
      <c r="AC116" s="97"/>
      <c r="AD116" s="97"/>
      <c r="AE116" s="97"/>
      <c r="AF116" s="97"/>
      <c r="AG116" s="97"/>
      <c r="AH116" s="97"/>
      <c r="AI116" s="97"/>
      <c r="AJ116" s="97"/>
      <c r="AK116" s="97"/>
      <c r="AL116" s="97"/>
      <c r="AM116" s="97"/>
      <c r="AN116" s="403"/>
      <c r="AO116" s="404"/>
      <c r="AP116" s="30"/>
      <c r="AQ116" s="30"/>
      <c r="AR116" s="30"/>
      <c r="AS116" s="30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  <c r="BF116" s="30"/>
      <c r="BG116" s="30"/>
      <c r="BH116" s="30"/>
      <c r="BI116" s="30"/>
      <c r="BJ116" s="30"/>
      <c r="BK116" s="30"/>
      <c r="BL116" s="30"/>
      <c r="BM116" s="30"/>
      <c r="BN116" s="30"/>
      <c r="BO116" s="30"/>
      <c r="BP116" s="30"/>
      <c r="BQ116" s="30"/>
      <c r="BR116" s="30"/>
      <c r="BS116" s="30"/>
      <c r="BT116" s="30"/>
      <c r="BU116" s="30"/>
      <c r="BV116" s="30"/>
      <c r="BW116" s="30"/>
      <c r="BX116" s="30"/>
      <c r="BY116" s="30"/>
      <c r="BZ116" s="30"/>
      <c r="CA116" s="30"/>
      <c r="CB116" s="30"/>
      <c r="CC116" s="30"/>
      <c r="CD116" s="30"/>
      <c r="CE116" s="30"/>
      <c r="CF116" s="30"/>
      <c r="CG116" s="30"/>
      <c r="CH116" s="30"/>
      <c r="CI116" s="30"/>
      <c r="CJ116" s="30"/>
      <c r="CK116" s="30"/>
      <c r="CL116" s="30"/>
      <c r="CM116" s="30"/>
      <c r="CN116" s="30"/>
      <c r="CO116" s="30"/>
      <c r="CP116" s="30"/>
      <c r="CQ116" s="30"/>
      <c r="CR116" s="30"/>
      <c r="CS116" s="30"/>
      <c r="CT116" s="30"/>
      <c r="CU116" s="30"/>
      <c r="CV116" s="30"/>
      <c r="CW116" s="30"/>
      <c r="CX116" s="30"/>
      <c r="CY116" s="30"/>
      <c r="CZ116" s="30"/>
      <c r="DA116" s="30"/>
      <c r="DB116" s="30"/>
      <c r="DC116" s="30"/>
      <c r="DD116" s="30"/>
      <c r="DE116" s="30"/>
      <c r="DF116" s="30"/>
      <c r="DG116" s="30"/>
      <c r="DH116" s="30"/>
      <c r="DI116" s="30"/>
      <c r="DJ116" s="30"/>
      <c r="DK116" s="30"/>
      <c r="DL116" s="30"/>
      <c r="DM116" s="30"/>
      <c r="DN116" s="30"/>
      <c r="DO116" s="30"/>
      <c r="DP116" s="30"/>
      <c r="DQ116" s="30"/>
      <c r="DR116" s="30"/>
      <c r="DS116" s="30"/>
      <c r="DT116" s="30"/>
      <c r="DU116" s="30"/>
      <c r="DV116" s="30"/>
      <c r="DW116" s="30"/>
      <c r="DX116" s="30"/>
      <c r="DY116" s="30"/>
      <c r="DZ116" s="30"/>
      <c r="EA116" s="30"/>
      <c r="EB116" s="30"/>
      <c r="EC116" s="30"/>
      <c r="ED116" s="30"/>
      <c r="EE116" s="30"/>
      <c r="EF116" s="30"/>
      <c r="EG116" s="30"/>
      <c r="EH116" s="30"/>
      <c r="EI116" s="30"/>
      <c r="EJ116" s="30"/>
      <c r="EK116" s="30"/>
      <c r="EL116" s="30"/>
      <c r="EM116" s="30"/>
    </row>
    <row r="117" spans="1:143" s="20" customFormat="1" x14ac:dyDescent="0.2">
      <c r="A117" s="97"/>
      <c r="B117" s="97"/>
      <c r="C117" s="97"/>
      <c r="D117" s="402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  <c r="AB117" s="97"/>
      <c r="AC117" s="97"/>
      <c r="AD117" s="97"/>
      <c r="AE117" s="97"/>
      <c r="AF117" s="97"/>
      <c r="AG117" s="97"/>
      <c r="AH117" s="97"/>
      <c r="AI117" s="97"/>
      <c r="AJ117" s="97"/>
      <c r="AK117" s="97"/>
      <c r="AL117" s="97"/>
      <c r="AM117" s="97"/>
      <c r="AN117" s="403"/>
      <c r="AO117" s="404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  <c r="BL117" s="30"/>
      <c r="BM117" s="30"/>
      <c r="BN117" s="30"/>
      <c r="BO117" s="30"/>
      <c r="BP117" s="30"/>
      <c r="BQ117" s="30"/>
      <c r="BR117" s="30"/>
      <c r="BS117" s="30"/>
      <c r="BT117" s="30"/>
      <c r="BU117" s="30"/>
      <c r="BV117" s="30"/>
      <c r="BW117" s="30"/>
      <c r="BX117" s="30"/>
      <c r="BY117" s="30"/>
      <c r="BZ117" s="30"/>
      <c r="CA117" s="30"/>
      <c r="CB117" s="30"/>
      <c r="CC117" s="30"/>
      <c r="CD117" s="30"/>
      <c r="CE117" s="30"/>
      <c r="CF117" s="30"/>
      <c r="CG117" s="30"/>
      <c r="CH117" s="30"/>
      <c r="CI117" s="30"/>
      <c r="CJ117" s="30"/>
      <c r="CK117" s="30"/>
      <c r="CL117" s="30"/>
      <c r="CM117" s="30"/>
      <c r="CN117" s="30"/>
      <c r="CO117" s="30"/>
      <c r="CP117" s="30"/>
      <c r="CQ117" s="30"/>
      <c r="CR117" s="30"/>
      <c r="CS117" s="30"/>
      <c r="CT117" s="30"/>
      <c r="CU117" s="30"/>
      <c r="CV117" s="30"/>
      <c r="CW117" s="30"/>
      <c r="CX117" s="30"/>
      <c r="CY117" s="30"/>
      <c r="CZ117" s="30"/>
      <c r="DA117" s="30"/>
      <c r="DB117" s="30"/>
      <c r="DC117" s="30"/>
      <c r="DD117" s="30"/>
      <c r="DE117" s="30"/>
      <c r="DF117" s="30"/>
      <c r="DG117" s="30"/>
      <c r="DH117" s="30"/>
      <c r="DI117" s="30"/>
      <c r="DJ117" s="30"/>
      <c r="DK117" s="30"/>
      <c r="DL117" s="30"/>
      <c r="DM117" s="30"/>
      <c r="DN117" s="30"/>
      <c r="DO117" s="30"/>
      <c r="DP117" s="30"/>
      <c r="DQ117" s="30"/>
      <c r="DR117" s="30"/>
      <c r="DS117" s="30"/>
      <c r="DT117" s="30"/>
      <c r="DU117" s="30"/>
      <c r="DV117" s="30"/>
      <c r="DW117" s="30"/>
      <c r="DX117" s="30"/>
      <c r="DY117" s="30"/>
      <c r="DZ117" s="30"/>
      <c r="EA117" s="30"/>
      <c r="EB117" s="30"/>
      <c r="EC117" s="30"/>
      <c r="ED117" s="30"/>
      <c r="EE117" s="30"/>
      <c r="EF117" s="30"/>
      <c r="EG117" s="30"/>
      <c r="EH117" s="30"/>
      <c r="EI117" s="30"/>
      <c r="EJ117" s="30"/>
      <c r="EK117" s="30"/>
      <c r="EL117" s="30"/>
      <c r="EM117" s="30"/>
    </row>
    <row r="118" spans="1:143" s="20" customFormat="1" ht="12.75" customHeight="1" x14ac:dyDescent="0.2">
      <c r="A118" s="476" t="s">
        <v>313</v>
      </c>
      <c r="B118" s="476"/>
      <c r="C118" s="476"/>
      <c r="D118" s="476"/>
      <c r="E118" s="476"/>
      <c r="F118" s="476"/>
      <c r="G118" s="476"/>
      <c r="H118" s="476"/>
      <c r="I118" s="476"/>
      <c r="J118" s="476"/>
      <c r="K118" s="476"/>
      <c r="L118" s="476"/>
      <c r="M118" s="476"/>
      <c r="N118" s="476"/>
      <c r="O118" s="476"/>
      <c r="P118" s="476"/>
      <c r="Q118" s="476"/>
      <c r="R118" s="476"/>
      <c r="S118" s="476"/>
      <c r="T118" s="476"/>
      <c r="U118" s="476"/>
      <c r="V118" s="476"/>
      <c r="W118" s="476"/>
      <c r="X118" s="476"/>
      <c r="Y118" s="476"/>
      <c r="Z118" s="476"/>
      <c r="AA118" s="476"/>
      <c r="AB118" s="476"/>
      <c r="AC118" s="476"/>
      <c r="AD118" s="476"/>
      <c r="AE118" s="476"/>
      <c r="AF118" s="476"/>
      <c r="AG118" s="476"/>
      <c r="AH118" s="476"/>
      <c r="AI118" s="476"/>
      <c r="AJ118" s="476"/>
      <c r="AK118" s="476"/>
      <c r="AL118" s="476"/>
      <c r="AM118" s="476"/>
      <c r="AN118" s="476"/>
      <c r="AO118" s="476"/>
      <c r="AP118" s="30"/>
      <c r="AQ118" s="30"/>
      <c r="AR118" s="30"/>
      <c r="AS118" s="30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  <c r="BF118" s="30"/>
      <c r="BG118" s="30"/>
      <c r="BH118" s="30"/>
      <c r="BI118" s="30"/>
      <c r="BJ118" s="30"/>
      <c r="BK118" s="30"/>
      <c r="BL118" s="30"/>
      <c r="BM118" s="30"/>
      <c r="BN118" s="30"/>
      <c r="BO118" s="30"/>
      <c r="BP118" s="30"/>
      <c r="BQ118" s="30"/>
      <c r="BR118" s="30"/>
      <c r="BS118" s="30"/>
      <c r="BT118" s="30"/>
      <c r="BU118" s="30"/>
      <c r="BV118" s="30"/>
      <c r="BW118" s="30"/>
      <c r="BX118" s="30"/>
      <c r="BY118" s="30"/>
      <c r="BZ118" s="30"/>
      <c r="CA118" s="30"/>
      <c r="CB118" s="30"/>
      <c r="CC118" s="30"/>
      <c r="CD118" s="30"/>
      <c r="CE118" s="30"/>
      <c r="CF118" s="30"/>
      <c r="CG118" s="30"/>
      <c r="CH118" s="30"/>
      <c r="CI118" s="30"/>
      <c r="CJ118" s="30"/>
      <c r="CK118" s="30"/>
      <c r="CL118" s="30"/>
      <c r="CM118" s="30"/>
      <c r="CN118" s="30"/>
      <c r="CO118" s="30"/>
      <c r="CP118" s="30"/>
      <c r="CQ118" s="30"/>
      <c r="CR118" s="30"/>
      <c r="CS118" s="30"/>
      <c r="CT118" s="30"/>
      <c r="CU118" s="30"/>
      <c r="CV118" s="30"/>
      <c r="CW118" s="30"/>
      <c r="CX118" s="30"/>
      <c r="CY118" s="30"/>
      <c r="CZ118" s="30"/>
      <c r="DA118" s="30"/>
      <c r="DB118" s="30"/>
      <c r="DC118" s="30"/>
      <c r="DD118" s="30"/>
      <c r="DE118" s="30"/>
      <c r="DF118" s="30"/>
      <c r="DG118" s="30"/>
      <c r="DH118" s="30"/>
      <c r="DI118" s="30"/>
      <c r="DJ118" s="30"/>
      <c r="DK118" s="30"/>
      <c r="DL118" s="30"/>
      <c r="DM118" s="30"/>
      <c r="DN118" s="30"/>
      <c r="DO118" s="30"/>
      <c r="DP118" s="30"/>
      <c r="DQ118" s="30"/>
      <c r="DR118" s="30"/>
      <c r="DS118" s="30"/>
      <c r="DT118" s="30"/>
      <c r="DU118" s="30"/>
      <c r="DV118" s="30"/>
      <c r="DW118" s="30"/>
      <c r="DX118" s="30"/>
      <c r="DY118" s="30"/>
      <c r="DZ118" s="30"/>
      <c r="EA118" s="30"/>
      <c r="EB118" s="30"/>
      <c r="EC118" s="30"/>
      <c r="ED118" s="30"/>
      <c r="EE118" s="30"/>
      <c r="EF118" s="30"/>
      <c r="EG118" s="30"/>
      <c r="EH118" s="30"/>
      <c r="EI118" s="30"/>
      <c r="EJ118" s="30"/>
      <c r="EK118" s="30"/>
      <c r="EL118" s="30"/>
      <c r="EM118" s="30"/>
    </row>
    <row r="119" spans="1:143" s="20" customFormat="1" x14ac:dyDescent="0.2">
      <c r="A119" s="476"/>
      <c r="B119" s="476"/>
      <c r="C119" s="476"/>
      <c r="D119" s="476"/>
      <c r="E119" s="476"/>
      <c r="F119" s="476"/>
      <c r="G119" s="476"/>
      <c r="H119" s="476"/>
      <c r="I119" s="476"/>
      <c r="J119" s="476"/>
      <c r="K119" s="476"/>
      <c r="L119" s="476"/>
      <c r="M119" s="476"/>
      <c r="N119" s="476"/>
      <c r="O119" s="476"/>
      <c r="P119" s="476"/>
      <c r="Q119" s="476"/>
      <c r="R119" s="476"/>
      <c r="S119" s="476"/>
      <c r="T119" s="476"/>
      <c r="U119" s="476"/>
      <c r="V119" s="476"/>
      <c r="W119" s="476"/>
      <c r="X119" s="476"/>
      <c r="Y119" s="476"/>
      <c r="Z119" s="476"/>
      <c r="AA119" s="476"/>
      <c r="AB119" s="476"/>
      <c r="AC119" s="476"/>
      <c r="AD119" s="476"/>
      <c r="AE119" s="476"/>
      <c r="AF119" s="476"/>
      <c r="AG119" s="476"/>
      <c r="AH119" s="476"/>
      <c r="AI119" s="476"/>
      <c r="AJ119" s="476"/>
      <c r="AK119" s="476"/>
      <c r="AL119" s="476"/>
      <c r="AM119" s="476"/>
      <c r="AN119" s="476"/>
      <c r="AO119" s="476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30"/>
      <c r="BQ119" s="30"/>
      <c r="BR119" s="30"/>
      <c r="BS119" s="30"/>
      <c r="BT119" s="30"/>
      <c r="BU119" s="30"/>
      <c r="BV119" s="30"/>
      <c r="BW119" s="30"/>
      <c r="BX119" s="30"/>
      <c r="BY119" s="30"/>
      <c r="BZ119" s="30"/>
      <c r="CA119" s="30"/>
      <c r="CB119" s="30"/>
      <c r="CC119" s="30"/>
      <c r="CD119" s="30"/>
      <c r="CE119" s="30"/>
      <c r="CF119" s="30"/>
      <c r="CG119" s="30"/>
      <c r="CH119" s="30"/>
      <c r="CI119" s="30"/>
      <c r="CJ119" s="30"/>
      <c r="CK119" s="30"/>
      <c r="CL119" s="30"/>
      <c r="CM119" s="30"/>
      <c r="CN119" s="30"/>
      <c r="CO119" s="30"/>
      <c r="CP119" s="30"/>
      <c r="CQ119" s="30"/>
      <c r="CR119" s="30"/>
      <c r="CS119" s="30"/>
      <c r="CT119" s="30"/>
      <c r="CU119" s="30"/>
      <c r="CV119" s="30"/>
      <c r="CW119" s="30"/>
      <c r="CX119" s="30"/>
      <c r="CY119" s="30"/>
      <c r="CZ119" s="30"/>
      <c r="DA119" s="30"/>
      <c r="DB119" s="30"/>
      <c r="DC119" s="30"/>
      <c r="DD119" s="30"/>
      <c r="DE119" s="30"/>
      <c r="DF119" s="30"/>
      <c r="DG119" s="30"/>
      <c r="DH119" s="30"/>
      <c r="DI119" s="30"/>
      <c r="DJ119" s="30"/>
      <c r="DK119" s="30"/>
      <c r="DL119" s="30"/>
      <c r="DM119" s="30"/>
      <c r="DN119" s="30"/>
      <c r="DO119" s="30"/>
      <c r="DP119" s="30"/>
      <c r="DQ119" s="30"/>
      <c r="DR119" s="30"/>
      <c r="DS119" s="30"/>
      <c r="DT119" s="30"/>
      <c r="DU119" s="30"/>
      <c r="DV119" s="30"/>
      <c r="DW119" s="30"/>
      <c r="DX119" s="30"/>
      <c r="DY119" s="30"/>
      <c r="DZ119" s="30"/>
      <c r="EA119" s="30"/>
      <c r="EB119" s="30"/>
      <c r="EC119" s="30"/>
      <c r="ED119" s="30"/>
      <c r="EE119" s="30"/>
      <c r="EF119" s="30"/>
      <c r="EG119" s="30"/>
      <c r="EH119" s="30"/>
      <c r="EI119" s="30"/>
      <c r="EJ119" s="30"/>
      <c r="EK119" s="30"/>
      <c r="EL119" s="30"/>
      <c r="EM119" s="30"/>
    </row>
    <row r="120" spans="1:143" s="4" customFormat="1" x14ac:dyDescent="0.2">
      <c r="A120" s="5"/>
      <c r="B120" s="5"/>
      <c r="C120" s="5"/>
      <c r="D120" s="6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112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403"/>
      <c r="AO120" s="404"/>
    </row>
    <row r="121" spans="1:143" s="4" customFormat="1" x14ac:dyDescent="0.2">
      <c r="A121" s="5"/>
      <c r="B121" s="5"/>
      <c r="C121" s="5"/>
      <c r="D121" s="6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403"/>
      <c r="AO121" s="404"/>
    </row>
    <row r="122" spans="1:143" s="1" customFormat="1" x14ac:dyDescent="0.2">
      <c r="A122" s="5"/>
      <c r="B122" s="5"/>
      <c r="C122" s="5"/>
      <c r="D122" s="6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403"/>
      <c r="AO122" s="404"/>
    </row>
    <row r="124" spans="1:143" s="4" customFormat="1" x14ac:dyDescent="0.2">
      <c r="A124" s="5"/>
      <c r="B124" s="5"/>
      <c r="C124" s="5"/>
      <c r="D124" s="6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403"/>
      <c r="AO124" s="404"/>
    </row>
    <row r="125" spans="1:143" s="4" customFormat="1" x14ac:dyDescent="0.2">
      <c r="A125" s="5"/>
      <c r="B125" s="5"/>
      <c r="C125" s="5"/>
      <c r="D125" s="6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112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403"/>
      <c r="AO125" s="404"/>
    </row>
    <row r="126" spans="1:143" s="4" customFormat="1" x14ac:dyDescent="0.2">
      <c r="A126" s="5"/>
      <c r="B126" s="5"/>
      <c r="C126" s="5"/>
      <c r="D126" s="6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403"/>
      <c r="AO126" s="404"/>
    </row>
    <row r="127" spans="1:143" s="4" customFormat="1" x14ac:dyDescent="0.2">
      <c r="A127" s="5"/>
      <c r="B127" s="5"/>
      <c r="C127" s="5"/>
      <c r="D127" s="6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403"/>
      <c r="AO127" s="404"/>
    </row>
    <row r="128" spans="1:143" s="4" customFormat="1" x14ac:dyDescent="0.2">
      <c r="A128" s="5"/>
      <c r="B128" s="5"/>
      <c r="C128" s="5"/>
      <c r="D128" s="6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403"/>
      <c r="AO128" s="404"/>
    </row>
    <row r="129" spans="1:41" s="4" customFormat="1" x14ac:dyDescent="0.2">
      <c r="A129" s="5"/>
      <c r="B129" s="5"/>
      <c r="C129" s="5"/>
      <c r="D129" s="6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403"/>
      <c r="AO129" s="404"/>
    </row>
    <row r="130" spans="1:41" s="4" customFormat="1" x14ac:dyDescent="0.2">
      <c r="A130" s="5"/>
      <c r="B130" s="5"/>
      <c r="C130" s="5"/>
      <c r="D130" s="6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403"/>
      <c r="AO130" s="404"/>
    </row>
    <row r="131" spans="1:41" s="4" customFormat="1" x14ac:dyDescent="0.2">
      <c r="A131" s="5"/>
      <c r="B131" s="5"/>
      <c r="C131" s="5"/>
      <c r="D131" s="6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403"/>
      <c r="AO131" s="404"/>
    </row>
    <row r="132" spans="1:41" s="4" customFormat="1" ht="14.25" customHeight="1" x14ac:dyDescent="0.2">
      <c r="A132" s="5"/>
      <c r="B132" s="5"/>
      <c r="C132" s="5"/>
      <c r="D132" s="6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403"/>
      <c r="AO132" s="404"/>
    </row>
    <row r="133" spans="1:41" s="4" customFormat="1" x14ac:dyDescent="0.2">
      <c r="A133" s="5"/>
      <c r="B133" s="5"/>
      <c r="C133" s="5"/>
      <c r="D133" s="6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403"/>
      <c r="AO133" s="404"/>
    </row>
    <row r="134" spans="1:41" s="4" customFormat="1" x14ac:dyDescent="0.2">
      <c r="A134" s="5"/>
      <c r="B134" s="5"/>
      <c r="C134" s="5"/>
      <c r="D134" s="6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403"/>
      <c r="AO134" s="404"/>
    </row>
    <row r="135" spans="1:41" s="4" customFormat="1" x14ac:dyDescent="0.2">
      <c r="A135" s="5"/>
      <c r="B135" s="5"/>
      <c r="C135" s="5"/>
      <c r="D135" s="6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403"/>
      <c r="AO135" s="404"/>
    </row>
    <row r="136" spans="1:41" s="4" customFormat="1" x14ac:dyDescent="0.2">
      <c r="A136" s="5"/>
      <c r="B136" s="5"/>
      <c r="C136" s="5"/>
      <c r="D136" s="6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403"/>
      <c r="AO136" s="404"/>
    </row>
    <row r="137" spans="1:41" s="1" customFormat="1" x14ac:dyDescent="0.2">
      <c r="A137" s="5"/>
      <c r="B137" s="5"/>
      <c r="C137" s="5"/>
      <c r="D137" s="6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403"/>
      <c r="AO137" s="404"/>
    </row>
    <row r="141" spans="1:41" s="1" customFormat="1" x14ac:dyDescent="0.2">
      <c r="A141" s="5"/>
      <c r="B141" s="5"/>
      <c r="C141" s="5"/>
      <c r="D141" s="6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403"/>
      <c r="AO141" s="404"/>
    </row>
    <row r="142" spans="1:41" s="1" customFormat="1" x14ac:dyDescent="0.2">
      <c r="A142" s="5"/>
      <c r="B142" s="5"/>
      <c r="C142" s="5"/>
      <c r="D142" s="6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403"/>
      <c r="AO142" s="404"/>
    </row>
    <row r="143" spans="1:41" s="1" customFormat="1" x14ac:dyDescent="0.2">
      <c r="A143" s="5"/>
      <c r="B143" s="5"/>
      <c r="C143" s="5"/>
      <c r="D143" s="6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403"/>
      <c r="AO143" s="404"/>
    </row>
    <row r="144" spans="1:41" s="2" customFormat="1" ht="12.75" customHeight="1" x14ac:dyDescent="0.2">
      <c r="A144" s="5"/>
      <c r="B144" s="5"/>
      <c r="C144" s="5"/>
      <c r="D144" s="6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403"/>
      <c r="AO144" s="404"/>
    </row>
    <row r="145" spans="1:41" s="4" customFormat="1" x14ac:dyDescent="0.2">
      <c r="A145" s="5"/>
      <c r="B145" s="5"/>
      <c r="C145" s="5"/>
      <c r="D145" s="6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403"/>
      <c r="AO145" s="404"/>
    </row>
    <row r="146" spans="1:41" s="4" customFormat="1" x14ac:dyDescent="0.2">
      <c r="A146" s="5"/>
      <c r="B146" s="5"/>
      <c r="C146" s="5"/>
      <c r="D146" s="6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403"/>
      <c r="AO146" s="404"/>
    </row>
    <row r="147" spans="1:41" s="4" customFormat="1" x14ac:dyDescent="0.2">
      <c r="A147" s="5"/>
      <c r="B147" s="5"/>
      <c r="C147" s="5"/>
      <c r="D147" s="6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403"/>
      <c r="AO147" s="404"/>
    </row>
    <row r="148" spans="1:41" s="4" customFormat="1" x14ac:dyDescent="0.2">
      <c r="A148" s="5"/>
      <c r="B148" s="5"/>
      <c r="C148" s="5"/>
      <c r="D148" s="6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403"/>
      <c r="AO148" s="404"/>
    </row>
    <row r="149" spans="1:41" s="7" customFormat="1" x14ac:dyDescent="0.2">
      <c r="A149" s="5"/>
      <c r="B149" s="5"/>
      <c r="C149" s="5"/>
      <c r="D149" s="6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403"/>
      <c r="AO149" s="404"/>
    </row>
    <row r="150" spans="1:41" s="7" customFormat="1" x14ac:dyDescent="0.2">
      <c r="A150" s="5"/>
      <c r="B150" s="5"/>
      <c r="C150" s="5"/>
      <c r="D150" s="6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403"/>
      <c r="AO150" s="404"/>
    </row>
    <row r="151" spans="1:41" s="7" customFormat="1" x14ac:dyDescent="0.2">
      <c r="A151" s="5"/>
      <c r="B151" s="5"/>
      <c r="C151" s="5"/>
      <c r="D151" s="6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403"/>
      <c r="AO151" s="404"/>
    </row>
    <row r="152" spans="1:41" s="7" customFormat="1" x14ac:dyDescent="0.2">
      <c r="A152" s="5"/>
      <c r="B152" s="5"/>
      <c r="C152" s="5"/>
      <c r="D152" s="6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403"/>
      <c r="AO152" s="404"/>
    </row>
    <row r="153" spans="1:41" s="7" customFormat="1" x14ac:dyDescent="0.2">
      <c r="A153" s="5"/>
      <c r="B153" s="5"/>
      <c r="C153" s="5"/>
      <c r="D153" s="6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403"/>
      <c r="AO153" s="404"/>
    </row>
    <row r="154" spans="1:41" s="7" customFormat="1" x14ac:dyDescent="0.2">
      <c r="A154" s="5"/>
      <c r="B154" s="5"/>
      <c r="C154" s="5"/>
      <c r="D154" s="6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403"/>
      <c r="AO154" s="404"/>
    </row>
    <row r="155" spans="1:41" s="7" customFormat="1" x14ac:dyDescent="0.2">
      <c r="A155" s="5"/>
      <c r="B155" s="5"/>
      <c r="C155" s="5"/>
      <c r="D155" s="6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403"/>
      <c r="AO155" s="404"/>
    </row>
    <row r="156" spans="1:41" s="7" customFormat="1" x14ac:dyDescent="0.2">
      <c r="A156" s="5"/>
      <c r="B156" s="5"/>
      <c r="C156" s="5"/>
      <c r="D156" s="6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403"/>
      <c r="AO156" s="404"/>
    </row>
    <row r="157" spans="1:41" s="7" customFormat="1" x14ac:dyDescent="0.2">
      <c r="A157" s="5"/>
      <c r="B157" s="5"/>
      <c r="C157" s="5"/>
      <c r="D157" s="6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403"/>
      <c r="AO157" s="404"/>
    </row>
    <row r="158" spans="1:41" s="7" customFormat="1" x14ac:dyDescent="0.2">
      <c r="A158" s="5"/>
      <c r="B158" s="5"/>
      <c r="C158" s="5"/>
      <c r="D158" s="6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403"/>
      <c r="AO158" s="404"/>
    </row>
    <row r="159" spans="1:41" s="4" customFormat="1" x14ac:dyDescent="0.2">
      <c r="A159" s="5"/>
      <c r="B159" s="5"/>
      <c r="C159" s="5"/>
      <c r="D159" s="6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403"/>
      <c r="AO159" s="404"/>
    </row>
    <row r="160" spans="1:41" s="4" customFormat="1" x14ac:dyDescent="0.2">
      <c r="A160" s="5"/>
      <c r="B160" s="5"/>
      <c r="C160" s="5"/>
      <c r="D160" s="6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403"/>
      <c r="AO160" s="404"/>
    </row>
    <row r="161" spans="1:41" s="4" customFormat="1" x14ac:dyDescent="0.2">
      <c r="A161" s="5"/>
      <c r="B161" s="5"/>
      <c r="C161" s="5"/>
      <c r="D161" s="6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403"/>
      <c r="AO161" s="404"/>
    </row>
    <row r="162" spans="1:41" s="4" customFormat="1" x14ac:dyDescent="0.2">
      <c r="A162" s="5"/>
      <c r="B162" s="5"/>
      <c r="C162" s="5"/>
      <c r="D162" s="6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403"/>
      <c r="AO162" s="404"/>
    </row>
    <row r="163" spans="1:41" s="4" customFormat="1" ht="24" customHeight="1" x14ac:dyDescent="0.2">
      <c r="A163" s="5"/>
      <c r="B163" s="5"/>
      <c r="C163" s="5"/>
      <c r="D163" s="6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403"/>
      <c r="AO163" s="404"/>
    </row>
    <row r="164" spans="1:41" s="4" customFormat="1" x14ac:dyDescent="0.2">
      <c r="A164" s="5"/>
      <c r="B164" s="5"/>
      <c r="C164" s="5"/>
      <c r="D164" s="6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403"/>
      <c r="AO164" s="404"/>
    </row>
    <row r="165" spans="1:41" s="4" customFormat="1" x14ac:dyDescent="0.2">
      <c r="A165" s="5"/>
      <c r="B165" s="5"/>
      <c r="C165" s="5"/>
      <c r="D165" s="6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403"/>
      <c r="AO165" s="404"/>
    </row>
    <row r="166" spans="1:41" s="4" customFormat="1" x14ac:dyDescent="0.2">
      <c r="A166" s="5"/>
      <c r="B166" s="5"/>
      <c r="C166" s="5"/>
      <c r="D166" s="6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403"/>
      <c r="AO166" s="404"/>
    </row>
    <row r="167" spans="1:41" s="8" customFormat="1" x14ac:dyDescent="0.2">
      <c r="A167" s="5"/>
      <c r="B167" s="5"/>
      <c r="C167" s="5"/>
      <c r="D167" s="6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403"/>
      <c r="AO167" s="404"/>
    </row>
    <row r="168" spans="1:41" s="4" customFormat="1" x14ac:dyDescent="0.2">
      <c r="A168" s="5"/>
      <c r="B168" s="5"/>
      <c r="C168" s="5"/>
      <c r="D168" s="6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403"/>
      <c r="AO168" s="404"/>
    </row>
    <row r="169" spans="1:41" s="4" customFormat="1" hidden="1" x14ac:dyDescent="0.2">
      <c r="A169" s="5"/>
      <c r="B169" s="5"/>
      <c r="C169" s="5"/>
      <c r="D169" s="6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403"/>
      <c r="AO169" s="404"/>
    </row>
    <row r="194" spans="1:41" s="7" customFormat="1" x14ac:dyDescent="0.2">
      <c r="A194" s="5"/>
      <c r="B194" s="5"/>
      <c r="C194" s="5"/>
      <c r="D194" s="6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403"/>
      <c r="AO194" s="404"/>
    </row>
    <row r="195" spans="1:41" s="7" customFormat="1" x14ac:dyDescent="0.2">
      <c r="A195" s="5"/>
      <c r="B195" s="5"/>
      <c r="C195" s="5"/>
      <c r="D195" s="6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403"/>
      <c r="AO195" s="404"/>
    </row>
    <row r="196" spans="1:41" s="7" customFormat="1" x14ac:dyDescent="0.2">
      <c r="A196" s="5"/>
      <c r="B196" s="5"/>
      <c r="C196" s="5"/>
      <c r="D196" s="6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403"/>
      <c r="AO196" s="404"/>
    </row>
    <row r="197" spans="1:41" s="9" customFormat="1" x14ac:dyDescent="0.2">
      <c r="A197" s="5"/>
      <c r="B197" s="5"/>
      <c r="C197" s="5"/>
      <c r="D197" s="6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403"/>
      <c r="AO197" s="404"/>
    </row>
    <row r="198" spans="1:41" s="9" customFormat="1" x14ac:dyDescent="0.2">
      <c r="A198" s="5"/>
      <c r="B198" s="5"/>
      <c r="C198" s="5"/>
      <c r="D198" s="6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403"/>
      <c r="AO198" s="404"/>
    </row>
  </sheetData>
  <mergeCells count="30">
    <mergeCell ref="A1:AO1"/>
    <mergeCell ref="A3:AO3"/>
    <mergeCell ref="A4:AO4"/>
    <mergeCell ref="A2:AO2"/>
    <mergeCell ref="A5:AO5"/>
    <mergeCell ref="M8:O8"/>
    <mergeCell ref="I12:J12"/>
    <mergeCell ref="M12:N12"/>
    <mergeCell ref="AD18:AH18"/>
    <mergeCell ref="O18:S18"/>
    <mergeCell ref="E18:I18"/>
    <mergeCell ref="J18:N18"/>
    <mergeCell ref="T18:X18"/>
    <mergeCell ref="I8:K8"/>
    <mergeCell ref="E112:N114"/>
    <mergeCell ref="A118:AO119"/>
    <mergeCell ref="T19:V19"/>
    <mergeCell ref="Y19:AA19"/>
    <mergeCell ref="AD19:AF19"/>
    <mergeCell ref="A18:A20"/>
    <mergeCell ref="B18:B20"/>
    <mergeCell ref="D18:D20"/>
    <mergeCell ref="AI18:AM18"/>
    <mergeCell ref="J19:L19"/>
    <mergeCell ref="O19:Q19"/>
    <mergeCell ref="E19:G19"/>
    <mergeCell ref="AN18:AN20"/>
    <mergeCell ref="AI19:AK19"/>
    <mergeCell ref="AO18:AO20"/>
    <mergeCell ref="Y18:AC18"/>
  </mergeCells>
  <phoneticPr fontId="3" type="noConversion"/>
  <printOptions horizontalCentered="1"/>
  <pageMargins left="0.19685039370078741" right="0.19685039370078741" top="0.59055118110236227" bottom="0.59055118110236227" header="0.11811023622047245" footer="0.39370078740157483"/>
  <pageSetup paperSize="8" scale="45" orientation="landscape" r:id="rId1"/>
  <headerFooter>
    <oddFooter>&amp;R&amp;N/&amp;P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86"/>
  <sheetViews>
    <sheetView workbookViewId="0">
      <selection activeCell="J26" sqref="J26"/>
    </sheetView>
  </sheetViews>
  <sheetFormatPr defaultRowHeight="12.75" x14ac:dyDescent="0.2"/>
  <cols>
    <col min="2" max="2" width="49.42578125" bestFit="1" customWidth="1"/>
    <col min="3" max="3" width="20.28515625" bestFit="1" customWidth="1"/>
  </cols>
  <sheetData>
    <row r="3" spans="1:3" x14ac:dyDescent="0.2">
      <c r="A3" t="str">
        <f>Munka1!A2</f>
        <v>3BNPSZ18</v>
      </c>
      <c r="B3" s="389" t="s">
        <v>298</v>
      </c>
      <c r="C3" t="s">
        <v>300</v>
      </c>
    </row>
    <row r="4" spans="1:3" x14ac:dyDescent="0.2">
      <c r="A4" t="str">
        <f>Munka1!A3</f>
        <v>3BNPSZ18</v>
      </c>
      <c r="B4" s="13">
        <v>0</v>
      </c>
      <c r="C4" s="391">
        <v>0</v>
      </c>
    </row>
    <row r="5" spans="1:3" x14ac:dyDescent="0.2">
      <c r="A5" t="str">
        <f>Munka1!A4</f>
        <v>3BNPSZ18</v>
      </c>
      <c r="B5" s="390">
        <v>0</v>
      </c>
      <c r="C5" s="391">
        <v>0</v>
      </c>
    </row>
    <row r="6" spans="1:3" x14ac:dyDescent="0.2">
      <c r="A6" t="str">
        <f>Munka1!A5</f>
        <v>3BNPSZ18</v>
      </c>
      <c r="B6" s="13" t="s">
        <v>145</v>
      </c>
      <c r="C6" s="391">
        <v>11</v>
      </c>
    </row>
    <row r="7" spans="1:3" x14ac:dyDescent="0.2">
      <c r="A7" t="str">
        <f>Munka1!A6</f>
        <v>3BNPSZ18</v>
      </c>
      <c r="B7" s="390" t="s">
        <v>115</v>
      </c>
      <c r="C7" s="391">
        <v>6</v>
      </c>
    </row>
    <row r="8" spans="1:3" x14ac:dyDescent="0.2">
      <c r="A8" t="str">
        <f>Munka1!A7</f>
        <v>3BNPSZ18</v>
      </c>
      <c r="B8" s="390" t="s">
        <v>144</v>
      </c>
      <c r="C8" s="391">
        <v>5</v>
      </c>
    </row>
    <row r="9" spans="1:3" x14ac:dyDescent="0.2">
      <c r="A9" t="str">
        <f>Munka1!A8</f>
        <v>3BNPSZ18</v>
      </c>
      <c r="B9" s="13" t="s">
        <v>124</v>
      </c>
      <c r="C9" s="391">
        <v>5</v>
      </c>
    </row>
    <row r="10" spans="1:3" x14ac:dyDescent="0.2">
      <c r="A10" t="str">
        <f>Munka1!A9</f>
        <v>3BNPSZ18</v>
      </c>
      <c r="B10" s="390" t="s">
        <v>111</v>
      </c>
      <c r="C10" s="391">
        <v>5</v>
      </c>
    </row>
    <row r="11" spans="1:3" x14ac:dyDescent="0.2">
      <c r="A11" t="str">
        <f>Munka1!A10</f>
        <v>3BNPSZ18</v>
      </c>
      <c r="B11" s="13" t="s">
        <v>27</v>
      </c>
      <c r="C11" s="391">
        <v>10</v>
      </c>
    </row>
    <row r="12" spans="1:3" x14ac:dyDescent="0.2">
      <c r="A12" t="str">
        <f>Munka1!A11</f>
        <v>3BNPSZ18</v>
      </c>
      <c r="B12" s="390" t="s">
        <v>140</v>
      </c>
      <c r="C12" s="391">
        <v>6</v>
      </c>
    </row>
    <row r="13" spans="1:3" x14ac:dyDescent="0.2">
      <c r="A13" t="str">
        <f>Munka1!A12</f>
        <v>3BNPSZ18</v>
      </c>
      <c r="B13" s="390" t="s">
        <v>99</v>
      </c>
      <c r="C13" s="391">
        <v>4</v>
      </c>
    </row>
    <row r="14" spans="1:3" x14ac:dyDescent="0.2">
      <c r="A14" t="str">
        <f>Munka1!A13</f>
        <v>3BNPSZ18</v>
      </c>
      <c r="B14" s="13" t="s">
        <v>25</v>
      </c>
      <c r="C14" s="391">
        <v>14</v>
      </c>
    </row>
    <row r="15" spans="1:3" x14ac:dyDescent="0.2">
      <c r="A15" t="str">
        <f>Munka1!A14</f>
        <v>3BNPSZ18</v>
      </c>
      <c r="B15" s="390" t="s">
        <v>146</v>
      </c>
      <c r="C15" s="391">
        <v>5</v>
      </c>
    </row>
    <row r="16" spans="1:3" x14ac:dyDescent="0.2">
      <c r="A16" t="str">
        <f>Munka1!A15</f>
        <v>3BNPSZ18</v>
      </c>
      <c r="B16" s="390" t="s">
        <v>20</v>
      </c>
      <c r="C16" s="391">
        <v>5</v>
      </c>
    </row>
    <row r="17" spans="1:3" x14ac:dyDescent="0.2">
      <c r="A17" t="str">
        <f>Munka1!A16</f>
        <v>3BNPSZ18</v>
      </c>
      <c r="B17" s="390" t="s">
        <v>122</v>
      </c>
      <c r="C17" s="391">
        <v>4</v>
      </c>
    </row>
    <row r="18" spans="1:3" x14ac:dyDescent="0.2">
      <c r="A18" t="str">
        <f>Munka1!A17</f>
        <v>3BNPSZ18</v>
      </c>
      <c r="B18" s="13" t="s">
        <v>284</v>
      </c>
      <c r="C18" s="391">
        <v>4</v>
      </c>
    </row>
    <row r="19" spans="1:3" x14ac:dyDescent="0.2">
      <c r="A19" t="str">
        <f>Munka1!A18</f>
        <v>3BNPSZ18</v>
      </c>
      <c r="B19" s="390" t="s">
        <v>16</v>
      </c>
      <c r="C19" s="391">
        <v>4</v>
      </c>
    </row>
    <row r="20" spans="1:3" x14ac:dyDescent="0.2">
      <c r="A20" t="str">
        <f>Munka1!A19</f>
        <v>3BNPSZ18</v>
      </c>
      <c r="B20" s="13" t="s">
        <v>92</v>
      </c>
      <c r="C20" s="391">
        <v>12</v>
      </c>
    </row>
    <row r="21" spans="1:3" x14ac:dyDescent="0.2">
      <c r="A21" t="str">
        <f>Munka1!A20</f>
        <v>3BNPSZ18</v>
      </c>
      <c r="B21" s="390" t="s">
        <v>86</v>
      </c>
      <c r="C21" s="391">
        <v>6</v>
      </c>
    </row>
    <row r="22" spans="1:3" x14ac:dyDescent="0.2">
      <c r="A22" t="str">
        <f>Munka1!A21</f>
        <v>3BNPSZ18</v>
      </c>
      <c r="B22" s="390" t="s">
        <v>73</v>
      </c>
      <c r="C22" s="391">
        <v>6</v>
      </c>
    </row>
    <row r="23" spans="1:3" x14ac:dyDescent="0.2">
      <c r="A23" t="str">
        <f>Munka1!A22</f>
        <v>3BNPSZ18</v>
      </c>
      <c r="B23" s="13" t="s">
        <v>32</v>
      </c>
      <c r="C23" s="391">
        <v>6</v>
      </c>
    </row>
    <row r="24" spans="1:3" x14ac:dyDescent="0.2">
      <c r="A24" t="str">
        <f>Munka1!A23</f>
        <v>3BNPSZ18</v>
      </c>
      <c r="B24" s="390" t="s">
        <v>276</v>
      </c>
      <c r="C24" s="391">
        <v>6</v>
      </c>
    </row>
    <row r="25" spans="1:3" x14ac:dyDescent="0.2">
      <c r="A25" t="str">
        <f>Munka1!A24</f>
        <v>3BNPSZ18</v>
      </c>
      <c r="B25" s="13" t="s">
        <v>121</v>
      </c>
      <c r="C25" s="391">
        <v>0</v>
      </c>
    </row>
    <row r="26" spans="1:3" x14ac:dyDescent="0.2">
      <c r="A26" t="str">
        <f>Munka1!A25</f>
        <v>3BNPSZ18</v>
      </c>
      <c r="B26" s="390" t="s">
        <v>150</v>
      </c>
      <c r="C26" s="391">
        <v>0</v>
      </c>
    </row>
    <row r="27" spans="1:3" x14ac:dyDescent="0.2">
      <c r="A27" t="str">
        <f>Munka1!A26</f>
        <v>3BNPSZ18</v>
      </c>
      <c r="B27" s="390" t="s">
        <v>151</v>
      </c>
      <c r="C27" s="391">
        <v>0</v>
      </c>
    </row>
    <row r="28" spans="1:3" x14ac:dyDescent="0.2">
      <c r="A28" t="str">
        <f>Munka1!A27</f>
        <v>3BNPSZ18</v>
      </c>
      <c r="B28" s="13" t="s">
        <v>52</v>
      </c>
      <c r="C28" s="391">
        <v>0</v>
      </c>
    </row>
    <row r="29" spans="1:3" x14ac:dyDescent="0.2">
      <c r="A29" t="str">
        <f>Munka1!A28</f>
        <v>3BNPSZ18</v>
      </c>
      <c r="B29" s="390" t="s">
        <v>38</v>
      </c>
      <c r="C29" s="391">
        <v>0</v>
      </c>
    </row>
    <row r="30" spans="1:3" x14ac:dyDescent="0.2">
      <c r="A30" t="str">
        <f>Munka1!A29</f>
        <v>3BNPSZ18</v>
      </c>
      <c r="B30" s="390" t="s">
        <v>39</v>
      </c>
      <c r="C30" s="391">
        <v>0</v>
      </c>
    </row>
    <row r="31" spans="1:3" x14ac:dyDescent="0.2">
      <c r="A31" t="str">
        <f>Munka1!A30</f>
        <v>3BNPSZ18</v>
      </c>
      <c r="B31" s="390" t="s">
        <v>40</v>
      </c>
      <c r="C31" s="391">
        <v>0</v>
      </c>
    </row>
    <row r="32" spans="1:3" x14ac:dyDescent="0.2">
      <c r="A32" t="str">
        <f>Munka1!A31</f>
        <v>3BNPSZ18</v>
      </c>
      <c r="B32" s="390" t="s">
        <v>148</v>
      </c>
      <c r="C32" s="391">
        <v>0</v>
      </c>
    </row>
    <row r="33" spans="1:3" x14ac:dyDescent="0.2">
      <c r="A33" t="str">
        <f>Munka1!A32</f>
        <v>3BNPSZ18</v>
      </c>
      <c r="B33" s="390" t="s">
        <v>149</v>
      </c>
      <c r="C33" s="391">
        <v>0</v>
      </c>
    </row>
    <row r="34" spans="1:3" x14ac:dyDescent="0.2">
      <c r="A34" t="str">
        <f>Munka1!A33</f>
        <v>3BNPSZ18</v>
      </c>
      <c r="B34" s="390" t="s">
        <v>41</v>
      </c>
      <c r="C34" s="391">
        <v>0</v>
      </c>
    </row>
    <row r="35" spans="1:3" x14ac:dyDescent="0.2">
      <c r="A35" t="str">
        <f>Munka1!A34</f>
        <v>3BNPSZ18</v>
      </c>
      <c r="B35" s="13" t="s">
        <v>49</v>
      </c>
      <c r="C35" s="391">
        <v>5</v>
      </c>
    </row>
    <row r="36" spans="1:3" x14ac:dyDescent="0.2">
      <c r="A36" t="str">
        <f>Munka1!A35</f>
        <v>3BNPSZ18</v>
      </c>
      <c r="B36" s="390" t="s">
        <v>61</v>
      </c>
      <c r="C36" s="391">
        <v>5</v>
      </c>
    </row>
    <row r="37" spans="1:3" x14ac:dyDescent="0.2">
      <c r="A37" t="str">
        <f>Munka1!A36</f>
        <v>3BNPSZ18</v>
      </c>
      <c r="B37" s="13" t="s">
        <v>93</v>
      </c>
      <c r="C37" s="391">
        <v>20</v>
      </c>
    </row>
    <row r="38" spans="1:3" x14ac:dyDescent="0.2">
      <c r="A38" t="str">
        <f>Munka1!A37</f>
        <v>3BNPSZ18</v>
      </c>
      <c r="B38" s="390" t="s">
        <v>21</v>
      </c>
      <c r="C38" s="391">
        <v>5</v>
      </c>
    </row>
    <row r="39" spans="1:3" x14ac:dyDescent="0.2">
      <c r="A39" t="str">
        <f>Munka1!A38</f>
        <v>3BNPSZ18</v>
      </c>
      <c r="B39" s="390" t="s">
        <v>104</v>
      </c>
      <c r="C39" s="391">
        <v>4</v>
      </c>
    </row>
    <row r="40" spans="1:3" x14ac:dyDescent="0.2">
      <c r="A40" t="str">
        <f>Munka1!A39</f>
        <v>3BNPSZ18</v>
      </c>
      <c r="B40" s="390" t="s">
        <v>105</v>
      </c>
      <c r="C40" s="391">
        <v>5</v>
      </c>
    </row>
    <row r="41" spans="1:3" x14ac:dyDescent="0.2">
      <c r="A41" t="str">
        <f>Munka1!A40</f>
        <v>3BNPSZ18</v>
      </c>
      <c r="B41" s="390" t="s">
        <v>106</v>
      </c>
      <c r="C41" s="391">
        <v>6</v>
      </c>
    </row>
    <row r="42" spans="1:3" x14ac:dyDescent="0.2">
      <c r="A42" t="str">
        <f>Munka1!A41</f>
        <v>3BNPSZ18</v>
      </c>
      <c r="B42" s="13" t="s">
        <v>80</v>
      </c>
      <c r="C42" s="391">
        <v>8</v>
      </c>
    </row>
    <row r="43" spans="1:3" x14ac:dyDescent="0.2">
      <c r="A43" t="str">
        <f>Munka1!A42</f>
        <v>3BNPSZ18</v>
      </c>
      <c r="B43" s="390" t="s">
        <v>138</v>
      </c>
      <c r="C43" s="391">
        <v>4</v>
      </c>
    </row>
    <row r="44" spans="1:3" x14ac:dyDescent="0.2">
      <c r="A44" t="str">
        <f>Munka1!A43</f>
        <v>3BNPSZ18</v>
      </c>
      <c r="B44" s="390" t="s">
        <v>62</v>
      </c>
      <c r="C44" s="391">
        <v>4</v>
      </c>
    </row>
    <row r="45" spans="1:3" x14ac:dyDescent="0.2">
      <c r="A45" t="str">
        <f>Munka1!A44</f>
        <v>3BNPSZ18</v>
      </c>
      <c r="B45" s="13" t="s">
        <v>28</v>
      </c>
      <c r="C45" s="391">
        <v>9</v>
      </c>
    </row>
    <row r="46" spans="1:3" x14ac:dyDescent="0.2">
      <c r="A46" t="str">
        <f>Munka1!A45</f>
        <v>3BNPSZ18</v>
      </c>
      <c r="B46" s="390" t="s">
        <v>53</v>
      </c>
      <c r="C46" s="391">
        <v>5</v>
      </c>
    </row>
    <row r="47" spans="1:3" x14ac:dyDescent="0.2">
      <c r="A47" t="str">
        <f>Munka1!A46</f>
        <v>3BNPSZ18</v>
      </c>
      <c r="B47" s="390" t="s">
        <v>123</v>
      </c>
      <c r="C47" s="391">
        <v>4</v>
      </c>
    </row>
    <row r="48" spans="1:3" x14ac:dyDescent="0.2">
      <c r="A48" t="str">
        <f>Munka1!A47</f>
        <v>3BNPSZ18</v>
      </c>
      <c r="B48" s="13" t="s">
        <v>77</v>
      </c>
      <c r="C48" s="391">
        <v>4</v>
      </c>
    </row>
    <row r="49" spans="1:3" x14ac:dyDescent="0.2">
      <c r="A49" t="str">
        <f>Munka1!A48</f>
        <v>3BNPSZ18</v>
      </c>
      <c r="B49" s="390" t="s">
        <v>76</v>
      </c>
      <c r="C49" s="391">
        <v>4</v>
      </c>
    </row>
    <row r="50" spans="1:3" x14ac:dyDescent="0.2">
      <c r="A50" t="str">
        <f>Munka1!A49</f>
        <v>3BNPSZ18</v>
      </c>
      <c r="B50" s="13" t="s">
        <v>117</v>
      </c>
      <c r="C50" s="391">
        <v>5</v>
      </c>
    </row>
    <row r="51" spans="1:3" x14ac:dyDescent="0.2">
      <c r="A51" t="str">
        <f>Munka1!A50</f>
        <v>3BNPSZ18</v>
      </c>
      <c r="B51" s="390" t="s">
        <v>60</v>
      </c>
      <c r="C51" s="391">
        <v>5</v>
      </c>
    </row>
    <row r="52" spans="1:3" x14ac:dyDescent="0.2">
      <c r="A52" t="str">
        <f>Munka1!A51</f>
        <v>3BNPSZ18</v>
      </c>
      <c r="B52" s="13" t="s">
        <v>48</v>
      </c>
      <c r="C52" s="391">
        <v>30</v>
      </c>
    </row>
    <row r="53" spans="1:3" x14ac:dyDescent="0.2">
      <c r="A53" t="str">
        <f>Munka1!A52</f>
        <v>3BNPSZ18</v>
      </c>
      <c r="B53" s="390" t="s">
        <v>23</v>
      </c>
      <c r="C53" s="391">
        <v>20</v>
      </c>
    </row>
    <row r="54" spans="1:3" x14ac:dyDescent="0.2">
      <c r="A54" t="str">
        <f>Munka1!A53</f>
        <v>3BNPSZ18</v>
      </c>
      <c r="B54" s="390" t="s">
        <v>31</v>
      </c>
      <c r="C54" s="391">
        <v>0</v>
      </c>
    </row>
    <row r="55" spans="1:3" x14ac:dyDescent="0.2">
      <c r="A55" t="str">
        <f>Munka1!A54</f>
        <v>3BNPSZ18</v>
      </c>
      <c r="B55" s="390" t="s">
        <v>206</v>
      </c>
      <c r="C55" s="391">
        <v>10</v>
      </c>
    </row>
    <row r="56" spans="1:3" x14ac:dyDescent="0.2">
      <c r="A56" t="str">
        <f>Munka1!A55</f>
        <v>3BNPSZ18</v>
      </c>
      <c r="B56" s="13" t="s">
        <v>22</v>
      </c>
      <c r="C56" s="391">
        <v>10</v>
      </c>
    </row>
    <row r="57" spans="1:3" x14ac:dyDescent="0.2">
      <c r="A57" t="str">
        <f>Munka1!A56</f>
        <v>3BNPSZ18</v>
      </c>
      <c r="B57" s="390" t="s">
        <v>109</v>
      </c>
      <c r="C57" s="391">
        <v>4</v>
      </c>
    </row>
    <row r="58" spans="1:3" x14ac:dyDescent="0.2">
      <c r="A58" t="str">
        <f>Munka1!A57</f>
        <v>3BNPSZ18</v>
      </c>
      <c r="B58" s="390" t="s">
        <v>75</v>
      </c>
      <c r="C58" s="391">
        <v>6</v>
      </c>
    </row>
    <row r="59" spans="1:3" x14ac:dyDescent="0.2">
      <c r="A59" t="str">
        <f>Munka1!A58</f>
        <v>3BNPSZ18</v>
      </c>
      <c r="B59" s="13" t="s">
        <v>26</v>
      </c>
      <c r="C59" s="391">
        <v>15</v>
      </c>
    </row>
    <row r="60" spans="1:3" x14ac:dyDescent="0.2">
      <c r="A60" t="str">
        <f>Munka1!A59</f>
        <v>3BNPSZ18</v>
      </c>
      <c r="B60" s="390" t="s">
        <v>114</v>
      </c>
      <c r="C60" s="391">
        <v>5</v>
      </c>
    </row>
    <row r="61" spans="1:3" x14ac:dyDescent="0.2">
      <c r="A61" t="str">
        <f>Munka1!A60</f>
        <v>3BNPSZ18</v>
      </c>
      <c r="B61" s="390" t="s">
        <v>142</v>
      </c>
      <c r="C61" s="391">
        <v>5</v>
      </c>
    </row>
    <row r="62" spans="1:3" x14ac:dyDescent="0.2">
      <c r="A62">
        <f>Munka1!A61</f>
        <v>0</v>
      </c>
      <c r="B62" s="390" t="s">
        <v>143</v>
      </c>
      <c r="C62" s="391">
        <v>5</v>
      </c>
    </row>
    <row r="63" spans="1:3" x14ac:dyDescent="0.2">
      <c r="A63">
        <f>Munka1!A62</f>
        <v>0</v>
      </c>
      <c r="B63" s="13" t="s">
        <v>83</v>
      </c>
      <c r="C63" s="391">
        <v>10</v>
      </c>
    </row>
    <row r="64" spans="1:3" x14ac:dyDescent="0.2">
      <c r="A64">
        <f>Munka1!A63</f>
        <v>0</v>
      </c>
      <c r="B64" s="390" t="s">
        <v>139</v>
      </c>
      <c r="C64" s="391">
        <v>5</v>
      </c>
    </row>
    <row r="65" spans="1:3" x14ac:dyDescent="0.2">
      <c r="A65">
        <f>Munka1!A64</f>
        <v>0</v>
      </c>
      <c r="B65" s="390" t="s">
        <v>82</v>
      </c>
      <c r="C65" s="391">
        <v>5</v>
      </c>
    </row>
    <row r="66" spans="1:3" x14ac:dyDescent="0.2">
      <c r="A66">
        <f>Munka1!A65</f>
        <v>0</v>
      </c>
      <c r="B66" s="13" t="s">
        <v>119</v>
      </c>
      <c r="C66" s="391">
        <v>4</v>
      </c>
    </row>
    <row r="67" spans="1:3" x14ac:dyDescent="0.2">
      <c r="A67">
        <f>Munka1!A66</f>
        <v>0</v>
      </c>
      <c r="B67" s="390" t="s">
        <v>97</v>
      </c>
      <c r="C67" s="391">
        <v>4</v>
      </c>
    </row>
    <row r="68" spans="1:3" x14ac:dyDescent="0.2">
      <c r="A68">
        <f>Munka1!A67</f>
        <v>0</v>
      </c>
      <c r="B68" s="13" t="s">
        <v>24</v>
      </c>
      <c r="C68" s="391">
        <v>4</v>
      </c>
    </row>
    <row r="69" spans="1:3" x14ac:dyDescent="0.2">
      <c r="A69">
        <f>Munka1!A68</f>
        <v>0</v>
      </c>
      <c r="B69" s="390" t="s">
        <v>78</v>
      </c>
      <c r="C69" s="391">
        <v>4</v>
      </c>
    </row>
    <row r="70" spans="1:3" x14ac:dyDescent="0.2">
      <c r="A70">
        <f>Munka1!A69</f>
        <v>0</v>
      </c>
      <c r="B70" s="13" t="s">
        <v>275</v>
      </c>
      <c r="C70" s="391">
        <v>5</v>
      </c>
    </row>
    <row r="71" spans="1:3" x14ac:dyDescent="0.2">
      <c r="A71">
        <f>Munka1!A70</f>
        <v>0</v>
      </c>
      <c r="B71" s="390" t="s">
        <v>79</v>
      </c>
      <c r="C71" s="391">
        <v>5</v>
      </c>
    </row>
    <row r="72" spans="1:3" x14ac:dyDescent="0.2">
      <c r="A72">
        <f>Munka1!A71</f>
        <v>0</v>
      </c>
      <c r="B72" s="13" t="s">
        <v>94</v>
      </c>
      <c r="C72" s="391">
        <v>17</v>
      </c>
    </row>
    <row r="73" spans="1:3" x14ac:dyDescent="0.2">
      <c r="A73">
        <f>Munka1!A72</f>
        <v>0</v>
      </c>
      <c r="B73" s="390" t="s">
        <v>88</v>
      </c>
      <c r="C73" s="391">
        <v>6</v>
      </c>
    </row>
    <row r="74" spans="1:3" x14ac:dyDescent="0.2">
      <c r="A74">
        <f>Munka1!A73</f>
        <v>0</v>
      </c>
      <c r="B74" s="390" t="s">
        <v>87</v>
      </c>
      <c r="C74" s="391">
        <v>6</v>
      </c>
    </row>
    <row r="75" spans="1:3" x14ac:dyDescent="0.2">
      <c r="A75">
        <f>Munka1!A74</f>
        <v>0</v>
      </c>
      <c r="B75" s="390" t="s">
        <v>18</v>
      </c>
      <c r="C75" s="391">
        <v>5</v>
      </c>
    </row>
    <row r="76" spans="1:3" x14ac:dyDescent="0.2">
      <c r="A76">
        <f>Munka1!A75</f>
        <v>0</v>
      </c>
      <c r="B76" s="13" t="s">
        <v>95</v>
      </c>
      <c r="C76" s="391">
        <v>46</v>
      </c>
    </row>
    <row r="77" spans="1:3" x14ac:dyDescent="0.2">
      <c r="A77">
        <f>Munka1!A76</f>
        <v>0</v>
      </c>
      <c r="B77" s="390" t="s">
        <v>108</v>
      </c>
      <c r="C77" s="391">
        <v>5</v>
      </c>
    </row>
    <row r="78" spans="1:3" x14ac:dyDescent="0.2">
      <c r="A78">
        <f>Munka1!A77</f>
        <v>0</v>
      </c>
      <c r="B78" s="390" t="s">
        <v>91</v>
      </c>
      <c r="C78" s="391">
        <v>6</v>
      </c>
    </row>
    <row r="79" spans="1:3" x14ac:dyDescent="0.2">
      <c r="A79">
        <f>Munka1!A78</f>
        <v>0</v>
      </c>
      <c r="B79" s="390" t="s">
        <v>89</v>
      </c>
      <c r="C79" s="391">
        <v>6</v>
      </c>
    </row>
    <row r="80" spans="1:3" x14ac:dyDescent="0.2">
      <c r="A80">
        <f>Munka1!A79</f>
        <v>0</v>
      </c>
      <c r="B80" s="390" t="s">
        <v>107</v>
      </c>
      <c r="C80" s="391">
        <v>6</v>
      </c>
    </row>
    <row r="81" spans="1:3" x14ac:dyDescent="0.2">
      <c r="A81">
        <f>Munka1!A80</f>
        <v>0</v>
      </c>
      <c r="B81" s="390" t="s">
        <v>90</v>
      </c>
      <c r="C81" s="391">
        <v>5</v>
      </c>
    </row>
    <row r="82" spans="1:3" x14ac:dyDescent="0.2">
      <c r="A82">
        <f>Munka1!A81</f>
        <v>0</v>
      </c>
      <c r="B82" s="390" t="s">
        <v>71</v>
      </c>
      <c r="C82" s="391">
        <v>6</v>
      </c>
    </row>
    <row r="83" spans="1:3" x14ac:dyDescent="0.2">
      <c r="A83">
        <f>Munka1!A82</f>
        <v>0</v>
      </c>
      <c r="B83" s="390" t="s">
        <v>19</v>
      </c>
      <c r="C83" s="391">
        <v>6</v>
      </c>
    </row>
    <row r="84" spans="1:3" x14ac:dyDescent="0.2">
      <c r="A84">
        <f>Munka1!A83</f>
        <v>0</v>
      </c>
      <c r="B84" s="390" t="s">
        <v>72</v>
      </c>
      <c r="C84" s="391">
        <v>0</v>
      </c>
    </row>
    <row r="85" spans="1:3" x14ac:dyDescent="0.2">
      <c r="A85">
        <f>Munka1!A84</f>
        <v>0</v>
      </c>
      <c r="B85" s="390" t="s">
        <v>30</v>
      </c>
      <c r="C85" s="391">
        <v>6</v>
      </c>
    </row>
    <row r="86" spans="1:3" x14ac:dyDescent="0.2">
      <c r="A86">
        <f>Munka1!A85</f>
        <v>0</v>
      </c>
      <c r="B86" s="13" t="s">
        <v>299</v>
      </c>
      <c r="C86" s="391">
        <v>254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opLeftCell="E1" workbookViewId="0">
      <selection activeCell="I1" sqref="I1:I1048576"/>
    </sheetView>
  </sheetViews>
  <sheetFormatPr defaultRowHeight="12.75" x14ac:dyDescent="0.2"/>
  <cols>
    <col min="1" max="1" width="11.85546875" bestFit="1" customWidth="1"/>
    <col min="2" max="2" width="58.42578125" bestFit="1" customWidth="1"/>
    <col min="3" max="3" width="35" bestFit="1" customWidth="1"/>
    <col min="4" max="4" width="69.28515625" bestFit="1" customWidth="1"/>
    <col min="5" max="5" width="6.7109375" bestFit="1" customWidth="1"/>
    <col min="6" max="6" width="13.5703125" bestFit="1" customWidth="1"/>
    <col min="7" max="7" width="12.42578125" bestFit="1" customWidth="1"/>
    <col min="8" max="8" width="12.140625" bestFit="1" customWidth="1"/>
    <col min="9" max="10" width="27" bestFit="1" customWidth="1"/>
  </cols>
  <sheetData>
    <row r="1" spans="1:10" x14ac:dyDescent="0.2">
      <c r="A1" t="s">
        <v>286</v>
      </c>
      <c r="B1" t="s">
        <v>287</v>
      </c>
      <c r="C1" t="s">
        <v>288</v>
      </c>
      <c r="D1" t="s">
        <v>289</v>
      </c>
      <c r="E1" t="s">
        <v>290</v>
      </c>
      <c r="F1" t="s">
        <v>291</v>
      </c>
      <c r="G1" t="s">
        <v>292</v>
      </c>
      <c r="H1" t="s">
        <v>293</v>
      </c>
      <c r="I1" t="s">
        <v>294</v>
      </c>
      <c r="J1" t="s">
        <v>295</v>
      </c>
    </row>
    <row r="2" spans="1:10" x14ac:dyDescent="0.2">
      <c r="A2" t="s">
        <v>296</v>
      </c>
      <c r="B2" t="str">
        <f>'3BNPS19'!A23</f>
        <v>Módszertani alapozó almodul</v>
      </c>
      <c r="C2" t="str">
        <f>'3BNPS19'!A24</f>
        <v>3BAMT1TAN00017</v>
      </c>
      <c r="D2" t="str">
        <f>'3BNPS19'!B24</f>
        <v>Tanulás és kutatásmódszertan</v>
      </c>
      <c r="E2">
        <f>IF(COUNT('3BNPS19'!I24)=1,1,IF(COUNT('3BNPS19'!N24)=1,2,IF(COUNT('3BNPS19'!S24)=1,3,IF(COUNT('3BNPS19'!X24)=1,4,IF(COUNT('3BNPS19'!AC24)=1,5,IF(COUNT('3BNPS19'!AH24)=1,6,7))))))</f>
        <v>2</v>
      </c>
      <c r="F2">
        <f>'3BNPS19'!E24+'3BNPS19'!J24+'3BNPS19'!O24+'3BNPS19'!T24+'3BNPS19'!Y24+'3BNPS19'!AD24+'3BNPS19'!AI24</f>
        <v>1</v>
      </c>
      <c r="G2">
        <f>'3BNPS19'!F24+'3BNPS19'!K24+'3BNPS19'!P24+'3BNPS19'!U24+'3BNPS19'!Z24+'3BNPS19'!AE24+'3BNPS19'!AJ24</f>
        <v>2</v>
      </c>
      <c r="H2">
        <f>'3BNPS19'!I24+'3BNPS19'!N24+'3BNPS19'!S24+'3BNPS19'!X24+'3BNPS19'!AC24+'3BNPS19'!AH24+'3BNPS19'!AM24</f>
        <v>5</v>
      </c>
      <c r="I2" t="str">
        <f>'3BNPS19'!AO24</f>
        <v>Borbély Csaba</v>
      </c>
      <c r="J2" t="s">
        <v>280</v>
      </c>
    </row>
    <row r="3" spans="1:10" x14ac:dyDescent="0.2">
      <c r="A3" t="str">
        <f>A2</f>
        <v>3BNPSZ18</v>
      </c>
      <c r="B3" t="str">
        <f t="shared" ref="B3:B7" si="0">B2</f>
        <v>Módszertani alapozó almodul</v>
      </c>
      <c r="C3" t="str">
        <f>'3BNPS19'!A25</f>
        <v>3BMKT1UZK00017</v>
      </c>
      <c r="D3" t="str">
        <f>'3BNPS19'!B25</f>
        <v>Üzleti kommunikáció</v>
      </c>
      <c r="E3">
        <f>IF(COUNT('3BNPS19'!I25)=1,1,IF(COUNT('3BNPS19'!N25)=1,2,IF(COUNT('3BNPS19'!S25)=1,3,IF(COUNT('3BNPS19'!X25)=1,4,IF(COUNT('3BNPS19'!AC25)=1,5,IF(COUNT('3BNPS19'!AH25)=1,6,7))))))</f>
        <v>1</v>
      </c>
      <c r="F3">
        <f>'3BNPS19'!E25+'3BNPS19'!J25+'3BNPS19'!O25+'3BNPS19'!T25+'3BNPS19'!Y25+'3BNPS19'!AD25+'3BNPS19'!AI25</f>
        <v>1</v>
      </c>
      <c r="G3">
        <f>'3BNPS19'!F25+'3BNPS19'!K25+'3BNPS19'!P25+'3BNPS19'!U25+'3BNPS19'!Z25+'3BNPS19'!AE25+'3BNPS19'!AJ25</f>
        <v>2</v>
      </c>
      <c r="H3">
        <f>'3BNPS19'!I25+'3BNPS19'!N25+'3BNPS19'!S25+'3BNPS19'!X25+'3BNPS19'!AC25+'3BNPS19'!AH25+'3BNPS19'!AM25</f>
        <v>4</v>
      </c>
      <c r="I3" t="str">
        <f>'3BNPS19'!AO25</f>
        <v>Walter Virág</v>
      </c>
      <c r="J3" t="s">
        <v>281</v>
      </c>
    </row>
    <row r="4" spans="1:10" x14ac:dyDescent="0.2">
      <c r="A4" t="str">
        <f t="shared" ref="A4:A60" si="1">A3</f>
        <v>3BNPSZ18</v>
      </c>
      <c r="B4" t="str">
        <f t="shared" si="0"/>
        <v>Módszertani alapozó almodul</v>
      </c>
      <c r="C4" t="str">
        <f>'3BNPS19'!A26</f>
        <v>3BMIT1KAL00017</v>
      </c>
      <c r="D4" t="str">
        <f>'3BNPS19'!B26</f>
        <v>Kalkulus</v>
      </c>
      <c r="E4">
        <f>IF(COUNT('3BNPS19'!I26)=1,1,IF(COUNT('3BNPS19'!N26)=1,2,IF(COUNT('3BNPS19'!S26)=1,3,IF(COUNT('3BNPS19'!X26)=1,4,IF(COUNT('3BNPS19'!AC26)=1,5,IF(COUNT('3BNPS19'!AH26)=1,6,7))))))</f>
        <v>1</v>
      </c>
      <c r="F4">
        <f>'3BNPS19'!E26+'3BNPS19'!J26+'3BNPS19'!O26+'3BNPS19'!T26+'3BNPS19'!Y26+'3BNPS19'!AD26+'3BNPS19'!AI26</f>
        <v>2</v>
      </c>
      <c r="G4">
        <f>'3BNPS19'!F26+'3BNPS19'!K26+'3BNPS19'!P26+'3BNPS19'!U26+'3BNPS19'!Z26+'3BNPS19'!AE26+'3BNPS19'!AJ26</f>
        <v>2</v>
      </c>
      <c r="H4">
        <f>'3BNPS19'!I26+'3BNPS19'!N26+'3BNPS19'!S26+'3BNPS19'!X26+'3BNPS19'!AC26+'3BNPS19'!AH26+'3BNPS19'!AM26</f>
        <v>5</v>
      </c>
      <c r="I4" t="str">
        <f>'3BNPS19'!AO26</f>
        <v>Stettner Eleonóra</v>
      </c>
      <c r="J4" t="s">
        <v>282</v>
      </c>
    </row>
    <row r="5" spans="1:10" x14ac:dyDescent="0.2">
      <c r="A5" t="str">
        <f t="shared" si="1"/>
        <v>3BNPSZ18</v>
      </c>
      <c r="B5" t="str">
        <f t="shared" si="0"/>
        <v>Módszertani alapozó almodul</v>
      </c>
      <c r="C5" t="str">
        <f>'3BNPS19'!A27</f>
        <v>3BMIT1ALK00017</v>
      </c>
      <c r="D5" t="str">
        <f>'3BNPS19'!B27</f>
        <v>Alkalmazott matematika</v>
      </c>
      <c r="E5">
        <f>IF(COUNT('3BNPS19'!I27)=1,1,IF(COUNT('3BNPS19'!N27)=1,2,IF(COUNT('3BNPS19'!S27)=1,3,IF(COUNT('3BNPS19'!X27)=1,4,IF(COUNT('3BNPS19'!AC27)=1,5,IF(COUNT('3BNPS19'!AH27)=1,6,7))))))</f>
        <v>2</v>
      </c>
      <c r="F5">
        <f>'3BNPS19'!E27+'3BNPS19'!J27+'3BNPS19'!O27+'3BNPS19'!T27+'3BNPS19'!Y27+'3BNPS19'!AD27+'3BNPS19'!AI27</f>
        <v>2</v>
      </c>
      <c r="G5">
        <f>'3BNPS19'!F27+'3BNPS19'!K27+'3BNPS19'!P27+'3BNPS19'!U27+'3BNPS19'!Z27+'3BNPS19'!AE27+'3BNPS19'!AJ27</f>
        <v>2</v>
      </c>
      <c r="H5">
        <f>'3BNPS19'!I27+'3BNPS19'!N27+'3BNPS19'!S27+'3BNPS19'!X27+'3BNPS19'!AC27+'3BNPS19'!AH27+'3BNPS19'!AM27</f>
        <v>6</v>
      </c>
      <c r="I5" t="str">
        <f>'3BNPS19'!AO27</f>
        <v>Bánkuti Gyöngyi</v>
      </c>
      <c r="J5" t="s">
        <v>282</v>
      </c>
    </row>
    <row r="6" spans="1:10" x14ac:dyDescent="0.2">
      <c r="A6" t="str">
        <f t="shared" si="1"/>
        <v>3BNPSZ18</v>
      </c>
      <c r="B6" t="str">
        <f t="shared" si="0"/>
        <v>Módszertani alapozó almodul</v>
      </c>
      <c r="C6" t="str">
        <f>'3BNPS19'!A28</f>
        <v>3BMAT1UIF00017</v>
      </c>
      <c r="D6" t="str">
        <f>'3BNPS19'!B28</f>
        <v>Üzleti informatika</v>
      </c>
      <c r="E6">
        <f>IF(COUNT('3BNPS19'!I28)=1,1,IF(COUNT('3BNPS19'!N28)=1,2,IF(COUNT('3BNPS19'!S28)=1,3,IF(COUNT('3BNPS19'!X28)=1,4,IF(COUNT('3BNPS19'!AC28)=1,5,IF(COUNT('3BNPS19'!AH28)=1,6,7))))))</f>
        <v>2</v>
      </c>
      <c r="F6">
        <f>'3BNPS19'!E28+'3BNPS19'!J28+'3BNPS19'!O28+'3BNPS19'!T28+'3BNPS19'!Y28+'3BNPS19'!AD28+'3BNPS19'!AI28</f>
        <v>0</v>
      </c>
      <c r="G6">
        <f>'3BNPS19'!F28+'3BNPS19'!K28+'3BNPS19'!P28+'3BNPS19'!U28+'3BNPS19'!Z28+'3BNPS19'!AE28+'3BNPS19'!AJ28</f>
        <v>4</v>
      </c>
      <c r="H6">
        <f>'3BNPS19'!I28+'3BNPS19'!N28+'3BNPS19'!S28+'3BNPS19'!X28+'3BNPS19'!AC28+'3BNPS19'!AH28+'3BNPS19'!AM28</f>
        <v>4</v>
      </c>
      <c r="I6" t="str">
        <f>'3BNPS19'!AO28</f>
        <v>Nagy Enikő</v>
      </c>
      <c r="J6" t="s">
        <v>282</v>
      </c>
    </row>
    <row r="7" spans="1:10" x14ac:dyDescent="0.2">
      <c r="A7" t="str">
        <f t="shared" si="1"/>
        <v>3BNPSZ18</v>
      </c>
      <c r="B7" t="str">
        <f t="shared" si="0"/>
        <v>Módszertani alapozó almodul</v>
      </c>
      <c r="C7" t="str">
        <f>'3BNPS19'!A29</f>
        <v>3BRTS1UST00017</v>
      </c>
      <c r="D7" t="str">
        <f>'3BNPS19'!B29</f>
        <v>Üzleti statisztika</v>
      </c>
      <c r="E7">
        <f>IF(COUNT('3BNPS19'!I29)=1,1,IF(COUNT('3BNPS19'!N29)=1,2,IF(COUNT('3BNPS19'!S29)=1,3,IF(COUNT('3BNPS19'!X29)=1,4,IF(COUNT('3BNPS19'!AC29)=1,5,IF(COUNT('3BNPS19'!AH29)=1,6,7))))))</f>
        <v>2</v>
      </c>
      <c r="F7">
        <f>'3BNPS19'!E29+'3BNPS19'!J29+'3BNPS19'!O29+'3BNPS19'!T29+'3BNPS19'!Y29+'3BNPS19'!AD29+'3BNPS19'!AI29</f>
        <v>0</v>
      </c>
      <c r="G7">
        <f>'3BNPS19'!F29+'3BNPS19'!K29+'3BNPS19'!P29+'3BNPS19'!U29+'3BNPS19'!Z29+'3BNPS19'!AE29+'3BNPS19'!AJ29</f>
        <v>4</v>
      </c>
      <c r="H7">
        <f>'3BNPS19'!I29+'3BNPS19'!N29+'3BNPS19'!S29+'3BNPS19'!X29+'3BNPS19'!AC29+'3BNPS19'!AH29+'3BNPS19'!AM29</f>
        <v>5</v>
      </c>
      <c r="I7" t="str">
        <f>'3BNPS19'!AO29</f>
        <v>Nagy Mónika Zita</v>
      </c>
      <c r="J7" t="s">
        <v>282</v>
      </c>
    </row>
    <row r="8" spans="1:10" x14ac:dyDescent="0.2">
      <c r="A8" t="str">
        <f t="shared" si="1"/>
        <v>3BNPSZ18</v>
      </c>
      <c r="B8" t="str">
        <f>'3BNPS19'!A30</f>
        <v>Közgazdaságtani alapozó almodul</v>
      </c>
      <c r="C8" t="str">
        <f>'3BNPS19'!A30</f>
        <v>Közgazdaságtani alapozó almodul</v>
      </c>
      <c r="D8">
        <f>'3BNPS19'!B30</f>
        <v>0</v>
      </c>
      <c r="E8">
        <f>IF(COUNT('3BNPS19'!I30)=1,1,IF(COUNT('3BNPS19'!N30)=1,2,IF(COUNT('3BNPS19'!S30)=1,3,IF(COUNT('3BNPS19'!X30)=1,4,IF(COUNT('3BNPS19'!AC30)=1,5,IF(COUNT('3BNPS19'!AH30)=1,6,7))))))</f>
        <v>7</v>
      </c>
      <c r="F8">
        <f>'3BNPS19'!E30+'3BNPS19'!J30+'3BNPS19'!O30+'3BNPS19'!T30+'3BNPS19'!Y30+'3BNPS19'!AD30+'3BNPS19'!AI30</f>
        <v>0</v>
      </c>
      <c r="G8">
        <f>'3BNPS19'!F30+'3BNPS19'!K30+'3BNPS19'!P30+'3BNPS19'!U30+'3BNPS19'!Z30+'3BNPS19'!AE30+'3BNPS19'!AJ30</f>
        <v>0</v>
      </c>
      <c r="H8">
        <f>'3BNPS19'!I30+'3BNPS19'!N30+'3BNPS19'!S30+'3BNPS19'!X30+'3BNPS19'!AC30+'3BNPS19'!AH30+'3BNPS19'!AM30</f>
        <v>0</v>
      </c>
      <c r="I8">
        <f>'3BNPS19'!AO30</f>
        <v>0</v>
      </c>
      <c r="J8">
        <v>0</v>
      </c>
    </row>
    <row r="9" spans="1:10" x14ac:dyDescent="0.2">
      <c r="A9" t="str">
        <f t="shared" si="1"/>
        <v>3BNPSZ18</v>
      </c>
      <c r="B9" t="str">
        <f>B8</f>
        <v>Közgazdaságtani alapozó almodul</v>
      </c>
      <c r="C9" t="str">
        <f>'3BNPS19'!A31</f>
        <v>3BPKT1MIK00017</v>
      </c>
      <c r="D9" t="str">
        <f>'3BNPS19'!B31</f>
        <v>Mikroökonómia</v>
      </c>
      <c r="E9">
        <f>IF(COUNT('3BNPS19'!I31)=1,1,IF(COUNT('3BNPS19'!N31)=1,2,IF(COUNT('3BNPS19'!S31)=1,3,IF(COUNT('3BNPS19'!X31)=1,4,IF(COUNT('3BNPS19'!AC31)=1,5,IF(COUNT('3BNPS19'!AH31)=1,6,7))))))</f>
        <v>1</v>
      </c>
      <c r="F9">
        <f>'3BNPS19'!E31+'3BNPS19'!J31+'3BNPS19'!O31+'3BNPS19'!T31+'3BNPS19'!Y31+'3BNPS19'!AD31+'3BNPS19'!AI31</f>
        <v>2</v>
      </c>
      <c r="G9">
        <f>'3BNPS19'!F31+'3BNPS19'!K31+'3BNPS19'!P31+'3BNPS19'!U31+'3BNPS19'!Z31+'3BNPS19'!AE31+'3BNPS19'!AJ31</f>
        <v>1</v>
      </c>
      <c r="H9">
        <f>'3BNPS19'!I31+'3BNPS19'!N31+'3BNPS19'!S31+'3BNPS19'!X31+'3BNPS19'!AC31+'3BNPS19'!AH31+'3BNPS19'!AM31</f>
        <v>4</v>
      </c>
      <c r="I9" t="str">
        <f>'3BNPS19'!AO31</f>
        <v>Dr. Parádi-Dolgos Anett</v>
      </c>
      <c r="J9" t="s">
        <v>283</v>
      </c>
    </row>
    <row r="10" spans="1:10" x14ac:dyDescent="0.2">
      <c r="A10" t="str">
        <f t="shared" si="1"/>
        <v>3BNPSZ18</v>
      </c>
      <c r="B10" t="str">
        <f t="shared" ref="B10:B12" si="2">B9</f>
        <v>Közgazdaságtani alapozó almodul</v>
      </c>
      <c r="C10" t="str">
        <f>'3BNPS19'!A33</f>
        <v>3BNGK1NGE00017</v>
      </c>
      <c r="D10" t="str">
        <f>'3BNPS19'!B33</f>
        <v>Nemzetközi gazdaságtan és EU ismeretek</v>
      </c>
      <c r="E10">
        <f>IF(COUNT('3BNPS19'!I33)=1,1,IF(COUNT('3BNPS19'!N33)=1,2,IF(COUNT('3BNPS19'!S33)=1,3,IF(COUNT('3BNPS19'!X33)=1,4,IF(COUNT('3BNPS19'!AC33)=1,5,IF(COUNT('3BNPS19'!AH33)=1,6,7))))))</f>
        <v>2</v>
      </c>
      <c r="F10">
        <f>'3BNPS19'!E33+'3BNPS19'!J33+'3BNPS19'!O33+'3BNPS19'!T33+'3BNPS19'!Y33+'3BNPS19'!AD33+'3BNPS19'!AI33</f>
        <v>2</v>
      </c>
      <c r="G10">
        <f>'3BNPS19'!F33+'3BNPS19'!K33+'3BNPS19'!P33+'3BNPS19'!U33+'3BNPS19'!Z33+'3BNPS19'!AE33+'3BNPS19'!AJ33</f>
        <v>1</v>
      </c>
      <c r="H10">
        <f>'3BNPS19'!I33+'3BNPS19'!N33+'3BNPS19'!S33+'3BNPS19'!X33+'3BNPS19'!AC33+'3BNPS19'!AH33+'3BNPS19'!AM33</f>
        <v>5</v>
      </c>
      <c r="I10" t="str">
        <f>'3BNPS19'!AO33</f>
        <v>Koponicsné Györke Diána</v>
      </c>
      <c r="J10" t="s">
        <v>280</v>
      </c>
    </row>
    <row r="11" spans="1:10" x14ac:dyDescent="0.2">
      <c r="A11" t="str">
        <f t="shared" si="1"/>
        <v>3BNPSZ18</v>
      </c>
      <c r="B11" t="str">
        <f t="shared" si="2"/>
        <v>Közgazdaságtani alapozó almodul</v>
      </c>
      <c r="C11" t="str">
        <f>'3BNPS19'!A34</f>
        <v>3BPKT1PUT00017</v>
      </c>
      <c r="D11" t="str">
        <f>'3BNPS19'!B34</f>
        <v>Pénzügytan</v>
      </c>
      <c r="E11">
        <f>IF(COUNT('3BNPS19'!I34)=1,1,IF(COUNT('3BNPS19'!N34)=1,2,IF(COUNT('3BNPS19'!S34)=1,3,IF(COUNT('3BNPS19'!X34)=1,4,IF(COUNT('3BNPS19'!AC34)=1,5,IF(COUNT('3BNPS19'!AH34)=1,6,7))))))</f>
        <v>3</v>
      </c>
      <c r="F11">
        <f>'3BNPS19'!E34+'3BNPS19'!J34+'3BNPS19'!O34+'3BNPS19'!T34+'3BNPS19'!Y34+'3BNPS19'!AD34+'3BNPS19'!AI34</f>
        <v>2</v>
      </c>
      <c r="G11">
        <f>'3BNPS19'!F34+'3BNPS19'!K34+'3BNPS19'!P34+'3BNPS19'!U34+'3BNPS19'!Z34+'3BNPS19'!AE34+'3BNPS19'!AJ34</f>
        <v>1</v>
      </c>
      <c r="H11">
        <f>'3BNPS19'!I34+'3BNPS19'!N34+'3BNPS19'!S34+'3BNPS19'!X34+'3BNPS19'!AC34+'3BNPS19'!AH34+'3BNPS19'!AM34</f>
        <v>5</v>
      </c>
      <c r="I11" t="str">
        <f>'3BNPS19'!AO34</f>
        <v>Dr. Parádi-Dolgos Anett</v>
      </c>
      <c r="J11" t="s">
        <v>283</v>
      </c>
    </row>
    <row r="12" spans="1:10" x14ac:dyDescent="0.2">
      <c r="A12" t="str">
        <f t="shared" si="1"/>
        <v>3BNPSZ18</v>
      </c>
      <c r="B12" t="str">
        <f t="shared" si="2"/>
        <v>Közgazdaságtani alapozó almodul</v>
      </c>
      <c r="C12" t="str">
        <f>'3BNPS19'!A35</f>
        <v>3BSJT1SZA00017</v>
      </c>
      <c r="D12" t="str">
        <f>'3BNPS19'!B35</f>
        <v>Számvitel alapjai</v>
      </c>
      <c r="E12">
        <f>IF(COUNT('3BNPS19'!I35)=1,1,IF(COUNT('3BNPS19'!N35)=1,2,IF(COUNT('3BNPS19'!S35)=1,3,IF(COUNT('3BNPS19'!X35)=1,4,IF(COUNT('3BNPS19'!AC35)=1,5,IF(COUNT('3BNPS19'!AH35)=1,6,7))))))</f>
        <v>3</v>
      </c>
      <c r="F12">
        <f>'3BNPS19'!E35+'3BNPS19'!J35+'3BNPS19'!O35+'3BNPS19'!T35+'3BNPS19'!Y35+'3BNPS19'!AD35+'3BNPS19'!AI35</f>
        <v>2</v>
      </c>
      <c r="G12">
        <f>'3BNPS19'!F35+'3BNPS19'!K35+'3BNPS19'!P35+'3BNPS19'!U35+'3BNPS19'!Z35+'3BNPS19'!AE35+'3BNPS19'!AJ35</f>
        <v>2</v>
      </c>
      <c r="H12">
        <f>'3BNPS19'!I35+'3BNPS19'!N35+'3BNPS19'!S35+'3BNPS19'!X35+'3BNPS19'!AC35+'3BNPS19'!AH35+'3BNPS19'!AM35</f>
        <v>6</v>
      </c>
      <c r="I12" t="str">
        <f>'3BNPS19'!AO35</f>
        <v>Wickert Irén</v>
      </c>
      <c r="J12" t="s">
        <v>283</v>
      </c>
    </row>
    <row r="13" spans="1:10" x14ac:dyDescent="0.2">
      <c r="A13" t="str">
        <f t="shared" si="1"/>
        <v>3BNPSZ18</v>
      </c>
      <c r="B13" t="str">
        <f t="shared" ref="B13" si="3">B12</f>
        <v>Közgazdaságtani alapozó almodul</v>
      </c>
      <c r="D13">
        <f>'3BNPS19'!B36</f>
        <v>0</v>
      </c>
      <c r="E13">
        <f>IF(COUNT('3BNPS19'!I36)=1,1,IF(COUNT('3BNPS19'!N36)=1,2,IF(COUNT('3BNPS19'!S36)=1,3,IF(COUNT('3BNPS19'!X36)=1,4,IF(COUNT('3BNPS19'!AC36)=1,5,IF(COUNT('3BNPS19'!AH36)=1,6,7))))))</f>
        <v>7</v>
      </c>
      <c r="F13">
        <f>'3BNPS19'!E36+'3BNPS19'!J36+'3BNPS19'!O36+'3BNPS19'!T36+'3BNPS19'!Y36+'3BNPS19'!AD36+'3BNPS19'!AI36</f>
        <v>0</v>
      </c>
      <c r="G13">
        <f>'3BNPS19'!F36+'3BNPS19'!K36+'3BNPS19'!P36+'3BNPS19'!U36+'3BNPS19'!Z36+'3BNPS19'!AE36+'3BNPS19'!AJ36</f>
        <v>0</v>
      </c>
      <c r="H13">
        <f>'3BNPS19'!I36+'3BNPS19'!N36+'3BNPS19'!S36+'3BNPS19'!X36+'3BNPS19'!AC36+'3BNPS19'!AH36+'3BNPS19'!AM36</f>
        <v>0</v>
      </c>
      <c r="I13">
        <f>'3BNPS19'!AO36</f>
        <v>0</v>
      </c>
      <c r="J13">
        <v>0</v>
      </c>
    </row>
    <row r="14" spans="1:10" x14ac:dyDescent="0.2">
      <c r="A14" t="str">
        <f t="shared" si="1"/>
        <v>3BNPSZ18</v>
      </c>
      <c r="B14" t="str">
        <f>'3BNPS19'!A36</f>
        <v>Üzleti alapozó almodul</v>
      </c>
      <c r="C14" t="str">
        <f>'3BNPS19'!A37</f>
        <v>3BAMT1UGT00017</v>
      </c>
      <c r="D14" t="str">
        <f>'3BNPS19'!B37</f>
        <v>Üzleti gazdaságtan és üzleti tervezés</v>
      </c>
      <c r="E14">
        <f>IF(COUNT('3BNPS19'!I37)=1,1,IF(COUNT('3BNPS19'!N37)=1,2,IF(COUNT('3BNPS19'!S37)=1,3,IF(COUNT('3BNPS19'!X37)=1,4,IF(COUNT('3BNPS19'!AC37)=1,5,IF(COUNT('3BNPS19'!AH37)=1,6,7))))))</f>
        <v>3</v>
      </c>
      <c r="F14">
        <f>'3BNPS19'!E37+'3BNPS19'!J37+'3BNPS19'!O37+'3BNPS19'!T37+'3BNPS19'!Y37+'3BNPS19'!AD37+'3BNPS19'!AI37</f>
        <v>1</v>
      </c>
      <c r="G14">
        <f>'3BNPS19'!F37+'3BNPS19'!K37+'3BNPS19'!P37+'3BNPS19'!U37+'3BNPS19'!Z37+'3BNPS19'!AE37+'3BNPS19'!AJ37</f>
        <v>2</v>
      </c>
      <c r="H14">
        <f>'3BNPS19'!I37+'3BNPS19'!N37+'3BNPS19'!S37+'3BNPS19'!X37+'3BNPS19'!AC37+'3BNPS19'!AH37+'3BNPS19'!AM37</f>
        <v>4</v>
      </c>
      <c r="I14" t="str">
        <f>'3BNPS19'!AO37</f>
        <v>Szabó-Szentgróti Eszter</v>
      </c>
      <c r="J14" t="s">
        <v>280</v>
      </c>
    </row>
    <row r="15" spans="1:10" x14ac:dyDescent="0.2">
      <c r="A15" t="str">
        <f t="shared" si="1"/>
        <v>3BNPSZ18</v>
      </c>
      <c r="B15" t="str">
        <f>'3BNPS19'!A37</f>
        <v>3BAMT1UGT00017</v>
      </c>
      <c r="C15" t="str">
        <f>'3BNPS19'!A38</f>
        <v>3BMMT1MAR00017</v>
      </c>
      <c r="D15" t="str">
        <f>'3BNPS19'!B38</f>
        <v>Marketing</v>
      </c>
      <c r="E15">
        <f>IF(COUNT('3BNPS19'!I38)=1,1,IF(COUNT('3BNPS19'!N38)=1,2,IF(COUNT('3BNPS19'!S38)=1,3,IF(COUNT('3BNPS19'!X38)=1,4,IF(COUNT('3BNPS19'!AC38)=1,5,IF(COUNT('3BNPS19'!AH38)=1,6,7))))))</f>
        <v>1</v>
      </c>
      <c r="F15">
        <f>'3BNPS19'!E38+'3BNPS19'!J38+'3BNPS19'!O38+'3BNPS19'!T38+'3BNPS19'!Y38+'3BNPS19'!AD38+'3BNPS19'!AI38</f>
        <v>1</v>
      </c>
      <c r="G15">
        <f>'3BNPS19'!F38+'3BNPS19'!K38+'3BNPS19'!P38+'3BNPS19'!U38+'3BNPS19'!Z38+'3BNPS19'!AE38+'3BNPS19'!AJ38</f>
        <v>2</v>
      </c>
      <c r="H15">
        <f>'3BNPS19'!I38+'3BNPS19'!N38+'3BNPS19'!S38+'3BNPS19'!X38+'3BNPS19'!AC38+'3BNPS19'!AH38+'3BNPS19'!AM38</f>
        <v>4</v>
      </c>
      <c r="I15" t="str">
        <f>'3BNPS19'!AO38</f>
        <v>Szigeti Orsolya</v>
      </c>
      <c r="J15" t="s">
        <v>281</v>
      </c>
    </row>
    <row r="16" spans="1:10" x14ac:dyDescent="0.2">
      <c r="A16" t="str">
        <f t="shared" si="1"/>
        <v>3BNPSZ18</v>
      </c>
      <c r="B16" t="str">
        <f>'3BNPS19'!A38</f>
        <v>3BMMT1MAR00017</v>
      </c>
      <c r="C16" t="str">
        <f>'3BNPS19'!A39</f>
        <v>3BRTT1KEF00017</v>
      </c>
      <c r="D16" t="str">
        <f>'3BNPS19'!B39</f>
        <v>Környezetgazdaságtan és fenntarthatóság</v>
      </c>
      <c r="E16">
        <f>IF(COUNT('3BNPS19'!I39)=1,1,IF(COUNT('3BNPS19'!N39)=1,2,IF(COUNT('3BNPS19'!S39)=1,3,IF(COUNT('3BNPS19'!X39)=1,4,IF(COUNT('3BNPS19'!AC39)=1,5,IF(COUNT('3BNPS19'!AH39)=1,6,7))))))</f>
        <v>4</v>
      </c>
      <c r="F16">
        <f>'3BNPS19'!E39+'3BNPS19'!J39+'3BNPS19'!O39+'3BNPS19'!T39+'3BNPS19'!Y39+'3BNPS19'!AD39+'3BNPS19'!AI39</f>
        <v>2</v>
      </c>
      <c r="G16">
        <f>'3BNPS19'!F39+'3BNPS19'!K39+'3BNPS19'!P39+'3BNPS19'!U39+'3BNPS19'!Z39+'3BNPS19'!AE39+'3BNPS19'!AJ39</f>
        <v>2</v>
      </c>
      <c r="H16">
        <f>'3BNPS19'!I39+'3BNPS19'!N39+'3BNPS19'!S39+'3BNPS19'!X39+'3BNPS19'!AC39+'3BNPS19'!AH39+'3BNPS19'!AM39</f>
        <v>5</v>
      </c>
      <c r="I16" t="str">
        <f>'3BNPS19'!AO39</f>
        <v>Tóth Gergely</v>
      </c>
      <c r="J16" t="s">
        <v>283</v>
      </c>
    </row>
    <row r="17" spans="1:10" x14ac:dyDescent="0.2">
      <c r="A17" t="str">
        <f t="shared" si="1"/>
        <v>3BNPSZ18</v>
      </c>
      <c r="B17" t="str">
        <f>'3BNPS19'!A39</f>
        <v>3BRTT1KEF00017</v>
      </c>
      <c r="C17" t="str">
        <f>'3BNPS19'!A40</f>
        <v>3BAMT1VSZ00017</v>
      </c>
      <c r="D17" t="str">
        <f>'3BNPS19'!B40</f>
        <v>Vezetés és szervezés</v>
      </c>
      <c r="E17">
        <f>IF(COUNT('3BNPS19'!I40)=1,1,IF(COUNT('3BNPS19'!N40)=1,2,IF(COUNT('3BNPS19'!S40)=1,3,IF(COUNT('3BNPS19'!X40)=1,4,IF(COUNT('3BNPS19'!AC40)=1,5,IF(COUNT('3BNPS19'!AH40)=1,6,7))))))</f>
        <v>4</v>
      </c>
      <c r="F17">
        <f>'3BNPS19'!E40+'3BNPS19'!J40+'3BNPS19'!O40+'3BNPS19'!T40+'3BNPS19'!Y40+'3BNPS19'!AD40+'3BNPS19'!AI40</f>
        <v>1</v>
      </c>
      <c r="G17">
        <f>'3BNPS19'!F40+'3BNPS19'!K40+'3BNPS19'!P40+'3BNPS19'!U40+'3BNPS19'!Z40+'3BNPS19'!AE40+'3BNPS19'!AJ40</f>
        <v>2</v>
      </c>
      <c r="H17">
        <f>'3BNPS19'!I40+'3BNPS19'!N40+'3BNPS19'!S40+'3BNPS19'!X40+'3BNPS19'!AC40+'3BNPS19'!AH40+'3BNPS19'!AM40</f>
        <v>4</v>
      </c>
      <c r="I17" t="str">
        <f>'3BNPS19'!AO40</f>
        <v>Kőműves Zsolt</v>
      </c>
      <c r="J17" t="s">
        <v>281</v>
      </c>
    </row>
    <row r="18" spans="1:10" x14ac:dyDescent="0.2">
      <c r="A18" t="str">
        <f t="shared" si="1"/>
        <v>3BNPSZ18</v>
      </c>
      <c r="B18" t="str">
        <f>'3BNPS19'!A40</f>
        <v>3BAMT1VSZ00017</v>
      </c>
      <c r="C18" t="str">
        <f>'3BNPS19'!A42</f>
        <v>3BAMT1EEM00018</v>
      </c>
      <c r="D18" t="str">
        <f>'3BNPS19'!B42</f>
        <v>Emberi erőforrás menedzsment</v>
      </c>
      <c r="E18">
        <f>IF(COUNT('3BNPS19'!I42)=1,1,IF(COUNT('3BNPS19'!N42)=1,2,IF(COUNT('3BNPS19'!S42)=1,3,IF(COUNT('3BNPS19'!X42)=1,4,IF(COUNT('3BNPS19'!AC42)=1,5,IF(COUNT('3BNPS19'!AH42)=1,6,7))))))</f>
        <v>6</v>
      </c>
      <c r="F18">
        <f>'3BNPS19'!E42+'3BNPS19'!J42+'3BNPS19'!O42+'3BNPS19'!T42+'3BNPS19'!Y42+'3BNPS19'!AD42+'3BNPS19'!AI42</f>
        <v>2</v>
      </c>
      <c r="G18">
        <f>'3BNPS19'!F42+'3BNPS19'!K42+'3BNPS19'!P42+'3BNPS19'!U42+'3BNPS19'!Z42+'3BNPS19'!AE42+'3BNPS19'!AJ42</f>
        <v>2</v>
      </c>
      <c r="H18">
        <f>'3BNPS19'!I42+'3BNPS19'!N42+'3BNPS19'!S42+'3BNPS19'!X42+'3BNPS19'!AC42+'3BNPS19'!AH42+'3BNPS19'!AM42</f>
        <v>5</v>
      </c>
      <c r="I18" t="str">
        <f>'3BNPS19'!AO42</f>
        <v>Szabó-Szentgróti Gábor</v>
      </c>
      <c r="J18" t="s">
        <v>281</v>
      </c>
    </row>
    <row r="19" spans="1:10" x14ac:dyDescent="0.2">
      <c r="A19" t="str">
        <f t="shared" si="1"/>
        <v>3BNPSZ18</v>
      </c>
      <c r="B19" t="str">
        <f t="shared" ref="B19:B37" si="4">B18</f>
        <v>3BAMT1VSZ00017</v>
      </c>
      <c r="D19">
        <f>'3BNPS19'!B43</f>
        <v>0</v>
      </c>
      <c r="E19">
        <f>IF(COUNT('3BNPS19'!I43)=1,1,IF(COUNT('3BNPS19'!N43)=1,2,IF(COUNT('3BNPS19'!S43)=1,3,IF(COUNT('3BNPS19'!X43)=1,4,IF(COUNT('3BNPS19'!AC43)=1,5,IF(COUNT('3BNPS19'!AH43)=1,6,7))))))</f>
        <v>7</v>
      </c>
      <c r="F19">
        <f>'3BNPS19'!E43+'3BNPS19'!J43+'3BNPS19'!O43+'3BNPS19'!T43+'3BNPS19'!Y43+'3BNPS19'!AD43+'3BNPS19'!AI43</f>
        <v>0</v>
      </c>
      <c r="G19">
        <f>'3BNPS19'!F43+'3BNPS19'!K43+'3BNPS19'!P43+'3BNPS19'!U43+'3BNPS19'!Z43+'3BNPS19'!AE43+'3BNPS19'!AJ43</f>
        <v>0</v>
      </c>
      <c r="H19">
        <f>'3BNPS19'!I43+'3BNPS19'!N43+'3BNPS19'!S43+'3BNPS19'!X43+'3BNPS19'!AC43+'3BNPS19'!AH43+'3BNPS19'!AM43</f>
        <v>0</v>
      </c>
      <c r="I19">
        <f>'3BNPS19'!AO43</f>
        <v>0</v>
      </c>
      <c r="J19">
        <v>0</v>
      </c>
    </row>
    <row r="20" spans="1:10" x14ac:dyDescent="0.2">
      <c r="A20" t="str">
        <f t="shared" si="1"/>
        <v>3BNPSZ18</v>
      </c>
      <c r="B20" t="str">
        <f>'3BNPS19'!A43</f>
        <v>Szaknyelvi modul</v>
      </c>
      <c r="C20" t="str">
        <f>'3BNPS19'!A44</f>
        <v>3BINI1SIN00017</v>
      </c>
      <c r="D20" t="str">
        <f>'3BNPS19'!B44</f>
        <v>Szakmai idegen nyelv 1.</v>
      </c>
      <c r="E20">
        <f>IF(COUNT('3BNPS19'!I44)=1,1,IF(COUNT('3BNPS19'!N44)=1,2,IF(COUNT('3BNPS19'!S44)=1,3,IF(COUNT('3BNPS19'!X44)=1,4,IF(COUNT('3BNPS19'!AC44)=1,5,IF(COUNT('3BNPS19'!AH44)=1,6,7))))))</f>
        <v>1</v>
      </c>
      <c r="F20">
        <f>'3BNPS19'!E44+'3BNPS19'!J44+'3BNPS19'!O44+'3BNPS19'!T44+'3BNPS19'!Y44+'3BNPS19'!AD44+'3BNPS19'!AI44</f>
        <v>0</v>
      </c>
      <c r="G20">
        <f>'3BNPS19'!F44+'3BNPS19'!K44+'3BNPS19'!P44+'3BNPS19'!U44+'3BNPS19'!Z44+'3BNPS19'!AE44+'3BNPS19'!AJ44</f>
        <v>2</v>
      </c>
      <c r="H20">
        <f>'3BNPS19'!I44+'3BNPS19'!N44+'3BNPS19'!S44+'3BNPS19'!X44+'3BNPS19'!AC44+'3BNPS19'!AH44+'3BNPS19'!AM44</f>
        <v>0</v>
      </c>
      <c r="I20" t="str">
        <f>'3BNPS19'!AO44</f>
        <v>Kopházi Erzsébet</v>
      </c>
      <c r="J20" t="s">
        <v>54</v>
      </c>
    </row>
    <row r="21" spans="1:10" x14ac:dyDescent="0.2">
      <c r="A21" t="str">
        <f t="shared" si="1"/>
        <v>3BNPSZ18</v>
      </c>
      <c r="B21" t="str">
        <f>B20</f>
        <v>Szaknyelvi modul</v>
      </c>
      <c r="C21" t="str">
        <f>'3BNPS19'!A45</f>
        <v>3BINI1INY00017</v>
      </c>
      <c r="D21" t="str">
        <f>'3BNPS19'!B45</f>
        <v>Szakmai idegen nyelv 2.</v>
      </c>
      <c r="E21">
        <f>IF(COUNT('3BNPS19'!I45)=1,1,IF(COUNT('3BNPS19'!N45)=1,2,IF(COUNT('3BNPS19'!S45)=1,3,IF(COUNT('3BNPS19'!X45)=1,4,IF(COUNT('3BNPS19'!AC45)=1,5,IF(COUNT('3BNPS19'!AH45)=1,6,7))))))</f>
        <v>2</v>
      </c>
      <c r="F21">
        <f>'3BNPS19'!E45+'3BNPS19'!J45+'3BNPS19'!O45+'3BNPS19'!T45+'3BNPS19'!Y45+'3BNPS19'!AD45+'3BNPS19'!AI45</f>
        <v>0</v>
      </c>
      <c r="G21">
        <f>'3BNPS19'!F45+'3BNPS19'!K45+'3BNPS19'!P45+'3BNPS19'!U45+'3BNPS19'!Z45+'3BNPS19'!AE45+'3BNPS19'!AJ45</f>
        <v>2</v>
      </c>
      <c r="H21">
        <f>'3BNPS19'!I45+'3BNPS19'!N45+'3BNPS19'!S45+'3BNPS19'!X45+'3BNPS19'!AC45+'3BNPS19'!AH45+'3BNPS19'!AM45</f>
        <v>0</v>
      </c>
      <c r="I21" t="str">
        <f>'3BNPS19'!AO45</f>
        <v>Kopházi Erzsébet</v>
      </c>
      <c r="J21" t="s">
        <v>54</v>
      </c>
    </row>
    <row r="22" spans="1:10" x14ac:dyDescent="0.2">
      <c r="A22" t="str">
        <f t="shared" si="1"/>
        <v>3BNPSZ18</v>
      </c>
      <c r="B22" t="str">
        <f t="shared" si="4"/>
        <v>Szaknyelvi modul</v>
      </c>
      <c r="C22" t="str">
        <f>'3BNPS19'!A46</f>
        <v>3BINI1IDE00017</v>
      </c>
      <c r="D22" t="str">
        <f>'3BNPS19'!B46</f>
        <v>Szakmai idegen nyelv 3</v>
      </c>
      <c r="E22">
        <f>IF(COUNT('3BNPS19'!I46)=1,1,IF(COUNT('3BNPS19'!N46)=1,2,IF(COUNT('3BNPS19'!S46)=1,3,IF(COUNT('3BNPS19'!X46)=1,4,IF(COUNT('3BNPS19'!AC46)=1,5,IF(COUNT('3BNPS19'!AH46)=1,6,7))))))</f>
        <v>3</v>
      </c>
      <c r="F22">
        <f>'3BNPS19'!E46+'3BNPS19'!J46+'3BNPS19'!O46+'3BNPS19'!T46+'3BNPS19'!Y46+'3BNPS19'!AD46+'3BNPS19'!AI46</f>
        <v>0</v>
      </c>
      <c r="G22">
        <f>'3BNPS19'!F46+'3BNPS19'!K46+'3BNPS19'!P46+'3BNPS19'!U46+'3BNPS19'!Z46+'3BNPS19'!AE46+'3BNPS19'!AJ46</f>
        <v>2</v>
      </c>
      <c r="H22">
        <f>'3BNPS19'!I46+'3BNPS19'!N46+'3BNPS19'!S46+'3BNPS19'!X46+'3BNPS19'!AC46+'3BNPS19'!AH46+'3BNPS19'!AM46</f>
        <v>0</v>
      </c>
      <c r="I22" t="str">
        <f>'3BNPS19'!AO46</f>
        <v>Kopházi Erzsébet</v>
      </c>
      <c r="J22" t="s">
        <v>54</v>
      </c>
    </row>
    <row r="23" spans="1:10" x14ac:dyDescent="0.2">
      <c r="A23" t="str">
        <f t="shared" si="1"/>
        <v>3BNPSZ18</v>
      </c>
      <c r="B23" t="str">
        <f t="shared" si="4"/>
        <v>Szaknyelvi modul</v>
      </c>
      <c r="C23" t="str">
        <f>'3BNPS19'!A47</f>
        <v>3BINI1SZS00017</v>
      </c>
      <c r="D23" t="str">
        <f>'3BNPS19'!B47</f>
        <v>Szaknyelvi szigorlat</v>
      </c>
      <c r="E23">
        <f>IF(COUNT('3BNPS19'!I47)=1,1,IF(COUNT('3BNPS19'!N47)=1,2,IF(COUNT('3BNPS19'!S47)=1,3,IF(COUNT('3BNPS19'!X47)=1,4,IF(COUNT('3BNPS19'!AC47)=1,5,IF(COUNT('3BNPS19'!AH47)=1,6,7))))))</f>
        <v>3</v>
      </c>
      <c r="F23">
        <f>'3BNPS19'!E47+'3BNPS19'!J47+'3BNPS19'!O47+'3BNPS19'!T47+'3BNPS19'!Y47+'3BNPS19'!AD47+'3BNPS19'!AI47</f>
        <v>0</v>
      </c>
      <c r="G23">
        <f>'3BNPS19'!F47+'3BNPS19'!K47+'3BNPS19'!P47+'3BNPS19'!U47+'3BNPS19'!Z47+'3BNPS19'!AE47+'3BNPS19'!AJ47</f>
        <v>0</v>
      </c>
      <c r="H23">
        <f>'3BNPS19'!I47+'3BNPS19'!N47+'3BNPS19'!S47+'3BNPS19'!X47+'3BNPS19'!AC47+'3BNPS19'!AH47+'3BNPS19'!AM47</f>
        <v>0</v>
      </c>
      <c r="I23" t="str">
        <f>'3BNPS19'!AO47</f>
        <v>Kopházi Erzsébet</v>
      </c>
      <c r="J23" t="s">
        <v>54</v>
      </c>
    </row>
    <row r="24" spans="1:10" x14ac:dyDescent="0.2">
      <c r="A24" t="str">
        <f t="shared" si="1"/>
        <v>3BNPSZ18</v>
      </c>
      <c r="B24" t="str">
        <f>'3BNPS19'!A49</f>
        <v>Társadalomtudományi ismeretek</v>
      </c>
      <c r="C24" t="str">
        <f>'3BNPS19'!A50</f>
        <v>3BTTT1GRT00017</v>
      </c>
      <c r="D24" t="str">
        <f>'3BNPS19'!B50</f>
        <v>Gazdasági rendszerek társadalomtudományi alapjai</v>
      </c>
      <c r="E24">
        <f>IF(COUNT('3BNPS19'!I50)=1,1,IF(COUNT('3BNPS19'!N50)=1,2,IF(COUNT('3BNPS19'!S50)=1,3,IF(COUNT('3BNPS19'!X50)=1,4,IF(COUNT('3BNPS19'!AC50)=1,5,IF(COUNT('3BNPS19'!AH50)=1,6,7))))))</f>
        <v>1</v>
      </c>
      <c r="F24">
        <f>'3BNPS19'!E50+'3BNPS19'!J50+'3BNPS19'!O50+'3BNPS19'!T50+'3BNPS19'!Y50+'3BNPS19'!AD50+'3BNPS19'!AI50</f>
        <v>3</v>
      </c>
      <c r="G24">
        <f>'3BNPS19'!F50+'3BNPS19'!K50+'3BNPS19'!P50+'3BNPS19'!U50+'3BNPS19'!Z50+'3BNPS19'!AE50+'3BNPS19'!AJ50</f>
        <v>0</v>
      </c>
      <c r="H24">
        <f>'3BNPS19'!I50+'3BNPS19'!N50+'3BNPS19'!S50+'3BNPS19'!X50+'3BNPS19'!AC50+'3BNPS19'!AH50+'3BNPS19'!AM50</f>
        <v>5</v>
      </c>
      <c r="I24" t="str">
        <f>'3BNPS19'!AO50</f>
        <v>Molnár Gábor</v>
      </c>
      <c r="J24" t="s">
        <v>118</v>
      </c>
    </row>
    <row r="25" spans="1:10" x14ac:dyDescent="0.2">
      <c r="A25" t="str">
        <f t="shared" si="1"/>
        <v>3BNPSZ18</v>
      </c>
      <c r="B25" t="str">
        <f>B24</f>
        <v>Társadalomtudományi ismeretek</v>
      </c>
      <c r="C25" t="str">
        <f>'3BNPS19'!A51</f>
        <v>3BNGK1GTG00017</v>
      </c>
      <c r="D25" t="str">
        <f>'3BNPS19'!B51</f>
        <v>Gazdaságtörténet és gazdaságpolitika</v>
      </c>
      <c r="E25">
        <f>IF(COUNT('3BNPS19'!I51)=1,1,IF(COUNT('3BNPS19'!N51)=1,2,IF(COUNT('3BNPS19'!S51)=1,3,IF(COUNT('3BNPS19'!X51)=1,4,IF(COUNT('3BNPS19'!AC51)=1,5,IF(COUNT('3BNPS19'!AH51)=1,6,7))))))</f>
        <v>3</v>
      </c>
      <c r="F25">
        <f>'3BNPS19'!E51+'3BNPS19'!J51+'3BNPS19'!O51+'3BNPS19'!T51+'3BNPS19'!Y51+'3BNPS19'!AD51+'3BNPS19'!AI51</f>
        <v>4</v>
      </c>
      <c r="G25">
        <f>'3BNPS19'!F51+'3BNPS19'!K51+'3BNPS19'!P51+'3BNPS19'!U51+'3BNPS19'!Z51+'3BNPS19'!AE51+'3BNPS19'!AJ51</f>
        <v>0</v>
      </c>
      <c r="H25">
        <f>'3BNPS19'!I51+'3BNPS19'!N51+'3BNPS19'!S51+'3BNPS19'!X51+'3BNPS19'!AC51+'3BNPS19'!AH51+'3BNPS19'!AM51</f>
        <v>4</v>
      </c>
      <c r="I25" t="str">
        <f>'3BNPS19'!AO51</f>
        <v>Szávai Ferenc</v>
      </c>
      <c r="J25" t="s">
        <v>280</v>
      </c>
    </row>
    <row r="26" spans="1:10" x14ac:dyDescent="0.2">
      <c r="A26" t="str">
        <f t="shared" si="1"/>
        <v>3BNPSZ18</v>
      </c>
      <c r="B26" t="str">
        <f>'3BNPS19'!A55</f>
        <v>Pénzügyi szakmai ismeretek almodul</v>
      </c>
      <c r="C26" t="str">
        <f>'3BNPS19'!A56</f>
        <v>3BPKT1PSZ00017</v>
      </c>
      <c r="D26" t="str">
        <f>'3BNPS19'!B56</f>
        <v>Pénzügyi számítások</v>
      </c>
      <c r="E26">
        <f>IF(COUNT('3BNPS19'!I56)=1,1,IF(COUNT('3BNPS19'!N56)=1,2,IF(COUNT('3BNPS19'!S56)=1,3,IF(COUNT('3BNPS19'!X56)=1,4,IF(COUNT('3BNPS19'!AC56)=1,5,IF(COUNT('3BNPS19'!AH56)=1,6,7))))))</f>
        <v>3</v>
      </c>
      <c r="F26">
        <f>'3BNPS19'!E56+'3BNPS19'!J56+'3BNPS19'!O56+'3BNPS19'!T56+'3BNPS19'!Y56+'3BNPS19'!AD56+'3BNPS19'!AI56</f>
        <v>0</v>
      </c>
      <c r="G26">
        <f>'3BNPS19'!F56+'3BNPS19'!K56+'3BNPS19'!P56+'3BNPS19'!U56+'3BNPS19'!Z56+'3BNPS19'!AE56+'3BNPS19'!AJ56</f>
        <v>4</v>
      </c>
      <c r="H26">
        <f>'3BNPS19'!I56+'3BNPS19'!N56+'3BNPS19'!S56+'3BNPS19'!X56+'3BNPS19'!AC56+'3BNPS19'!AH56+'3BNPS19'!AM56</f>
        <v>6</v>
      </c>
      <c r="I26" t="str">
        <f>'3BNPS19'!AO56</f>
        <v>Gál Veronika Alexandra</v>
      </c>
      <c r="J26" t="s">
        <v>283</v>
      </c>
    </row>
    <row r="27" spans="1:10" x14ac:dyDescent="0.2">
      <c r="A27" t="str">
        <f t="shared" si="1"/>
        <v>3BNPSZ18</v>
      </c>
      <c r="B27" t="str">
        <f t="shared" si="4"/>
        <v>Pénzügyi szakmai ismeretek almodul</v>
      </c>
      <c r="C27" t="str">
        <f>'3BNPS19'!A57</f>
        <v>3BPKT1TP00017</v>
      </c>
      <c r="D27" t="str">
        <f>'3BNPS19'!B57</f>
        <v>Költségvetési pénzügyek</v>
      </c>
      <c r="E27">
        <f>IF(COUNT('3BNPS19'!I57)=1,1,IF(COUNT('3BNPS19'!N57)=1,2,IF(COUNT('3BNPS19'!S57)=1,3,IF(COUNT('3BNPS19'!X57)=1,4,IF(COUNT('3BNPS19'!AC57)=1,5,IF(COUNT('3BNPS19'!AH57)=1,6,7))))))</f>
        <v>4</v>
      </c>
      <c r="F27">
        <f>'3BNPS19'!E57+'3BNPS19'!J57+'3BNPS19'!O57+'3BNPS19'!T57+'3BNPS19'!Y57+'3BNPS19'!AD57+'3BNPS19'!AI57</f>
        <v>2</v>
      </c>
      <c r="G27">
        <f>'3BNPS19'!F57+'3BNPS19'!K57+'3BNPS19'!P57+'3BNPS19'!U57+'3BNPS19'!Z57+'3BNPS19'!AE57+'3BNPS19'!AJ57</f>
        <v>2</v>
      </c>
      <c r="H27">
        <f>'3BNPS19'!I57+'3BNPS19'!N57+'3BNPS19'!S57+'3BNPS19'!X57+'3BNPS19'!AC57+'3BNPS19'!AH57+'3BNPS19'!AM57</f>
        <v>6</v>
      </c>
      <c r="I27" t="str">
        <f>'3BNPS19'!AO57</f>
        <v>Koroseczné Pavlin Rita</v>
      </c>
      <c r="J27" t="s">
        <v>283</v>
      </c>
    </row>
    <row r="28" spans="1:10" x14ac:dyDescent="0.2">
      <c r="A28" t="str">
        <f t="shared" si="1"/>
        <v>3BNPSZ18</v>
      </c>
      <c r="B28" t="str">
        <f t="shared" si="4"/>
        <v>Pénzügyi szakmai ismeretek almodul</v>
      </c>
      <c r="C28" t="str">
        <f>'3BNPS19'!A58</f>
        <v>3BPKT1VPU00017</v>
      </c>
      <c r="D28" t="str">
        <f>'3BNPS19'!B58</f>
        <v>Vállalati pénzügyek</v>
      </c>
      <c r="E28">
        <f>IF(COUNT('3BNPS19'!I58)=1,1,IF(COUNT('3BNPS19'!N58)=1,2,IF(COUNT('3BNPS19'!S58)=1,3,IF(COUNT('3BNPS19'!X58)=1,4,IF(COUNT('3BNPS19'!AC58)=1,5,IF(COUNT('3BNPS19'!AH58)=1,6,7))))))</f>
        <v>4</v>
      </c>
      <c r="F28">
        <f>'3BNPS19'!E58+'3BNPS19'!J58+'3BNPS19'!O58+'3BNPS19'!T58+'3BNPS19'!Y58+'3BNPS19'!AD58+'3BNPS19'!AI58</f>
        <v>0</v>
      </c>
      <c r="G28">
        <f>'3BNPS19'!F58+'3BNPS19'!K58+'3BNPS19'!P58+'3BNPS19'!U58+'3BNPS19'!Z58+'3BNPS19'!AE58+'3BNPS19'!AJ58</f>
        <v>4</v>
      </c>
      <c r="H28">
        <f>'3BNPS19'!I58+'3BNPS19'!N58+'3BNPS19'!S58+'3BNPS19'!X58+'3BNPS19'!AC58+'3BNPS19'!AH58+'3BNPS19'!AM58</f>
        <v>6</v>
      </c>
      <c r="I28" t="str">
        <f>'3BNPS19'!AO58</f>
        <v>Gál Veronika Alexandra</v>
      </c>
      <c r="J28" t="s">
        <v>283</v>
      </c>
    </row>
    <row r="29" spans="1:10" x14ac:dyDescent="0.2">
      <c r="A29" t="str">
        <f t="shared" si="1"/>
        <v>3BNPSZ18</v>
      </c>
      <c r="B29" t="str">
        <f t="shared" si="4"/>
        <v>Pénzügyi szakmai ismeretek almodul</v>
      </c>
      <c r="C29" t="str">
        <f>'3BNPS19'!A59</f>
        <v>3BPKT1ADI00017</v>
      </c>
      <c r="D29" t="str">
        <f>'3BNPS19'!B59</f>
        <v>Adózási ismeretek</v>
      </c>
      <c r="E29">
        <f>IF(COUNT('3BNPS19'!I59)=1,1,IF(COUNT('3BNPS19'!N59)=1,2,IF(COUNT('3BNPS19'!S59)=1,3,IF(COUNT('3BNPS19'!X59)=1,4,IF(COUNT('3BNPS19'!AC59)=1,5,IF(COUNT('3BNPS19'!AH59)=1,6,7))))))</f>
        <v>6</v>
      </c>
      <c r="F29">
        <f>'3BNPS19'!E59+'3BNPS19'!J59+'3BNPS19'!O59+'3BNPS19'!T59+'3BNPS19'!Y59+'3BNPS19'!AD59+'3BNPS19'!AI59</f>
        <v>1</v>
      </c>
      <c r="G29">
        <f>'3BNPS19'!F59+'3BNPS19'!K59+'3BNPS19'!P59+'3BNPS19'!U59+'3BNPS19'!Z59+'3BNPS19'!AE59+'3BNPS19'!AJ59</f>
        <v>2</v>
      </c>
      <c r="H29">
        <f>'3BNPS19'!I59+'3BNPS19'!N59+'3BNPS19'!S59+'3BNPS19'!X59+'3BNPS19'!AC59+'3BNPS19'!AH59+'3BNPS19'!AM59</f>
        <v>5</v>
      </c>
      <c r="I29" t="str">
        <f>'3BNPS19'!AO59</f>
        <v>Koroseczné Pavlin Rita</v>
      </c>
      <c r="J29" t="s">
        <v>283</v>
      </c>
    </row>
    <row r="30" spans="1:10" x14ac:dyDescent="0.2">
      <c r="A30" t="str">
        <f t="shared" si="1"/>
        <v>3BNPSZ18</v>
      </c>
      <c r="B30" t="str">
        <f t="shared" si="4"/>
        <v>Pénzügyi szakmai ismeretek almodul</v>
      </c>
      <c r="C30" t="str">
        <f>'3BNPS19'!A60</f>
        <v>3BPKT1BEF00017</v>
      </c>
      <c r="D30" t="str">
        <f>'3BNPS19'!B60</f>
        <v>Befektetések</v>
      </c>
      <c r="E30">
        <f>IF(COUNT('3BNPS19'!I60)=1,1,IF(COUNT('3BNPS19'!N60)=1,2,IF(COUNT('3BNPS19'!S60)=1,3,IF(COUNT('3BNPS19'!X60)=1,4,IF(COUNT('3BNPS19'!AC60)=1,5,IF(COUNT('3BNPS19'!AH60)=1,6,7))))))</f>
        <v>5</v>
      </c>
      <c r="F30">
        <f>'3BNPS19'!E60+'3BNPS19'!J60+'3BNPS19'!O60+'3BNPS19'!T60+'3BNPS19'!Y60+'3BNPS19'!AD60+'3BNPS19'!AI60</f>
        <v>2</v>
      </c>
      <c r="G30">
        <f>'3BNPS19'!F60+'3BNPS19'!K60+'3BNPS19'!P60+'3BNPS19'!U60+'3BNPS19'!Z60+'3BNPS19'!AE60+'3BNPS19'!AJ60</f>
        <v>2</v>
      </c>
      <c r="H30">
        <f>'3BNPS19'!I60+'3BNPS19'!N60+'3BNPS19'!S60+'3BNPS19'!X60+'3BNPS19'!AC60+'3BNPS19'!AH60+'3BNPS19'!AM60</f>
        <v>6</v>
      </c>
      <c r="I30" t="str">
        <f>'3BNPS19'!AO60</f>
        <v>Bareith Tibor</v>
      </c>
      <c r="J30" t="s">
        <v>283</v>
      </c>
    </row>
    <row r="31" spans="1:10" x14ac:dyDescent="0.2">
      <c r="A31" t="str">
        <f t="shared" si="1"/>
        <v>3BNPSZ18</v>
      </c>
      <c r="B31" t="str">
        <f t="shared" si="4"/>
        <v>Pénzügyi szakmai ismeretek almodul</v>
      </c>
      <c r="C31" t="str">
        <f>'3BNPS19'!A61</f>
        <v>3BPKT1BAI00017</v>
      </c>
      <c r="D31" t="str">
        <f>'3BNPS19'!B61</f>
        <v>Bankismeret</v>
      </c>
      <c r="E31">
        <f>IF(COUNT('3BNPS19'!I61)=1,1,IF(COUNT('3BNPS19'!N61)=1,2,IF(COUNT('3BNPS19'!S61)=1,3,IF(COUNT('3BNPS19'!X61)=1,4,IF(COUNT('3BNPS19'!AC61)=1,5,IF(COUNT('3BNPS19'!AH61)=1,6,7))))))</f>
        <v>5</v>
      </c>
      <c r="F31">
        <f>'3BNPS19'!E61+'3BNPS19'!J61+'3BNPS19'!O61+'3BNPS19'!T61+'3BNPS19'!Y61+'3BNPS19'!AD61+'3BNPS19'!AI61</f>
        <v>2</v>
      </c>
      <c r="G31">
        <f>'3BNPS19'!F61+'3BNPS19'!K61+'3BNPS19'!P61+'3BNPS19'!U61+'3BNPS19'!Z61+'3BNPS19'!AE61+'3BNPS19'!AJ61</f>
        <v>2</v>
      </c>
      <c r="H31">
        <f>'3BNPS19'!I61+'3BNPS19'!N61+'3BNPS19'!S61+'3BNPS19'!X61+'3BNPS19'!AC61+'3BNPS19'!AH61+'3BNPS19'!AM61</f>
        <v>6</v>
      </c>
      <c r="I31" t="str">
        <f>'3BNPS19'!AO61</f>
        <v>Sipiczki Zoltán</v>
      </c>
      <c r="J31" t="s">
        <v>283</v>
      </c>
    </row>
    <row r="32" spans="1:10" x14ac:dyDescent="0.2">
      <c r="A32" t="str">
        <f t="shared" si="1"/>
        <v>3BNPSZ18</v>
      </c>
      <c r="B32" t="str">
        <f>'3BNPS19'!A63</f>
        <v>Számvitel szakmai ismeretek almodul</v>
      </c>
      <c r="C32" t="str">
        <f>'3BNPS19'!A64</f>
        <v>3BSJT1PUS00017</v>
      </c>
      <c r="D32" t="str">
        <f>'3BNPS19'!B64</f>
        <v>Pénzügyi számvitel</v>
      </c>
      <c r="E32">
        <f>IF(COUNT('3BNPS19'!I64)=1,1,IF(COUNT('3BNPS19'!N64)=1,2,IF(COUNT('3BNPS19'!S64)=1,3,IF(COUNT('3BNPS19'!X64)=1,4,IF(COUNT('3BNPS19'!AC64)=1,5,IF(COUNT('3BNPS19'!AH64)=1,6,7))))))</f>
        <v>4</v>
      </c>
      <c r="F32">
        <f>'3BNPS19'!E64+'3BNPS19'!J64+'3BNPS19'!O64+'3BNPS19'!T64+'3BNPS19'!Y64+'3BNPS19'!AD64+'3BNPS19'!AI64</f>
        <v>2</v>
      </c>
      <c r="G32">
        <f>'3BNPS19'!F64+'3BNPS19'!K64+'3BNPS19'!P64+'3BNPS19'!U64+'3BNPS19'!Z64+'3BNPS19'!AE64+'3BNPS19'!AJ64</f>
        <v>4</v>
      </c>
      <c r="H32">
        <f>'3BNPS19'!I64+'3BNPS19'!N64+'3BNPS19'!S64+'3BNPS19'!X64+'3BNPS19'!AC64+'3BNPS19'!AH64+'3BNPS19'!AM64</f>
        <v>6</v>
      </c>
      <c r="I32" t="str">
        <f>'3BNPS19'!AO64</f>
        <v>Wickert Irén</v>
      </c>
      <c r="J32" t="s">
        <v>283</v>
      </c>
    </row>
    <row r="33" spans="1:10" x14ac:dyDescent="0.2">
      <c r="A33" t="str">
        <f t="shared" si="1"/>
        <v>3BNPSZ18</v>
      </c>
      <c r="B33" t="str">
        <f t="shared" si="4"/>
        <v>Számvitel szakmai ismeretek almodul</v>
      </c>
      <c r="C33" t="str">
        <f>'3BNPS19'!A65</f>
        <v>3BSJT1EBS00017</v>
      </c>
      <c r="D33" t="str">
        <f>'3BNPS19'!B65</f>
        <v>Éves beszámoló és számvitel speciális kérdései</v>
      </c>
      <c r="E33">
        <f>IF(COUNT('3BNPS19'!I65)=1,1,IF(COUNT('3BNPS19'!N65)=1,2,IF(COUNT('3BNPS19'!S65)=1,3,IF(COUNT('3BNPS19'!X65)=1,4,IF(COUNT('3BNPS19'!AC65)=1,5,IF(COUNT('3BNPS19'!AH65)=1,6,7))))))</f>
        <v>5</v>
      </c>
      <c r="F33">
        <f>'3BNPS19'!E65+'3BNPS19'!J65+'3BNPS19'!O65+'3BNPS19'!T65+'3BNPS19'!Y65+'3BNPS19'!AD65+'3BNPS19'!AI65</f>
        <v>2</v>
      </c>
      <c r="G33">
        <f>'3BNPS19'!F65+'3BNPS19'!K65+'3BNPS19'!P65+'3BNPS19'!U65+'3BNPS19'!Z65+'3BNPS19'!AE65+'3BNPS19'!AJ65</f>
        <v>4</v>
      </c>
      <c r="H33">
        <f>'3BNPS19'!I65+'3BNPS19'!N65+'3BNPS19'!S65+'3BNPS19'!X65+'3BNPS19'!AC65+'3BNPS19'!AH65+'3BNPS19'!AM65</f>
        <v>6</v>
      </c>
      <c r="I33" t="str">
        <f>'3BNPS19'!AO65</f>
        <v>Wickert Irén</v>
      </c>
      <c r="J33" t="s">
        <v>283</v>
      </c>
    </row>
    <row r="34" spans="1:10" x14ac:dyDescent="0.2">
      <c r="A34" t="str">
        <f t="shared" si="1"/>
        <v>3BNPSZ18</v>
      </c>
      <c r="B34" t="str">
        <f t="shared" si="4"/>
        <v>Számvitel szakmai ismeretek almodul</v>
      </c>
      <c r="C34" t="str">
        <f>'3BNPS19'!A66</f>
        <v>3BSJT1VSZ00017</v>
      </c>
      <c r="D34" t="str">
        <f>'3BNPS19'!B66</f>
        <v>Vezetői számvitel</v>
      </c>
      <c r="E34">
        <f>IF(COUNT('3BNPS19'!I66)=1,1,IF(COUNT('3BNPS19'!N66)=1,2,IF(COUNT('3BNPS19'!S66)=1,3,IF(COUNT('3BNPS19'!X66)=1,4,IF(COUNT('3BNPS19'!AC66)=1,5,IF(COUNT('3BNPS19'!AH66)=1,6,7))))))</f>
        <v>5</v>
      </c>
      <c r="F34">
        <f>'3BNPS19'!E66+'3BNPS19'!J66+'3BNPS19'!O66+'3BNPS19'!T66+'3BNPS19'!Y66+'3BNPS19'!AD66+'3BNPS19'!AI66</f>
        <v>2</v>
      </c>
      <c r="G34">
        <f>'3BNPS19'!F66+'3BNPS19'!K66+'3BNPS19'!P66+'3BNPS19'!U66+'3BNPS19'!Z66+'3BNPS19'!AE66+'3BNPS19'!AJ66</f>
        <v>2</v>
      </c>
      <c r="H34">
        <f>'3BNPS19'!I66+'3BNPS19'!N66+'3BNPS19'!S66+'3BNPS19'!X66+'3BNPS19'!AC66+'3BNPS19'!AH66+'3BNPS19'!AM66</f>
        <v>6</v>
      </c>
      <c r="I34" t="str">
        <f>'3BNPS19'!AO66</f>
        <v>Wickert Irén</v>
      </c>
      <c r="J34" t="s">
        <v>283</v>
      </c>
    </row>
    <row r="35" spans="1:10" x14ac:dyDescent="0.2">
      <c r="A35" t="str">
        <f t="shared" si="1"/>
        <v>3BNPSZ18</v>
      </c>
      <c r="B35" t="str">
        <f t="shared" si="4"/>
        <v>Számvitel szakmai ismeretek almodul</v>
      </c>
      <c r="C35" t="str">
        <f>'3BNPS19'!A67</f>
        <v>3BSJT1NSZ00017</v>
      </c>
      <c r="D35" t="str">
        <f>'3BNPS19'!B67</f>
        <v>Nemzetközi számvitel</v>
      </c>
      <c r="E35">
        <f>IF(COUNT('3BNPS19'!I67)=1,1,IF(COUNT('3BNPS19'!N67)=1,2,IF(COUNT('3BNPS19'!S67)=1,3,IF(COUNT('3BNPS19'!X67)=1,4,IF(COUNT('3BNPS19'!AC67)=1,5,IF(COUNT('3BNPS19'!AH67)=1,6,7))))))</f>
        <v>6</v>
      </c>
      <c r="F35">
        <f>'3BNPS19'!E67+'3BNPS19'!J67+'3BNPS19'!O67+'3BNPS19'!T67+'3BNPS19'!Y67+'3BNPS19'!AD67+'3BNPS19'!AI67</f>
        <v>1</v>
      </c>
      <c r="G35">
        <f>'3BNPS19'!F67+'3BNPS19'!K67+'3BNPS19'!P67+'3BNPS19'!U67+'3BNPS19'!Z67+'3BNPS19'!AE67+'3BNPS19'!AJ67</f>
        <v>2</v>
      </c>
      <c r="H35">
        <f>'3BNPS19'!I67+'3BNPS19'!N67+'3BNPS19'!S67+'3BNPS19'!X67+'3BNPS19'!AC67+'3BNPS19'!AH67+'3BNPS19'!AM67</f>
        <v>5</v>
      </c>
      <c r="I35" t="str">
        <f>'3BNPS19'!AO67</f>
        <v>Wickert Irén</v>
      </c>
      <c r="J35" t="s">
        <v>283</v>
      </c>
    </row>
    <row r="36" spans="1:10" x14ac:dyDescent="0.2">
      <c r="A36" t="str">
        <f t="shared" si="1"/>
        <v>3BNPSZ18</v>
      </c>
      <c r="B36" t="str">
        <f t="shared" si="4"/>
        <v>Számvitel szakmai ismeretek almodul</v>
      </c>
      <c r="C36" t="str">
        <f>'3BNPS19'!A68</f>
        <v>3BSJT1EEK00017</v>
      </c>
      <c r="D36" t="str">
        <f>'3BNPS19'!B68</f>
        <v>Ellenőrzés és könyvvizsgálat</v>
      </c>
      <c r="E36">
        <f>IF(COUNT('3BNPS19'!I68)=1,1,IF(COUNT('3BNPS19'!N68)=1,2,IF(COUNT('3BNPS19'!S68)=1,3,IF(COUNT('3BNPS19'!X68)=1,4,IF(COUNT('3BNPS19'!AC68)=1,5,IF(COUNT('3BNPS19'!AH68)=1,6,7))))))</f>
        <v>6</v>
      </c>
      <c r="F36">
        <f>'3BNPS19'!E68+'3BNPS19'!J68+'3BNPS19'!O68+'3BNPS19'!T68+'3BNPS19'!Y68+'3BNPS19'!AD68+'3BNPS19'!AI68</f>
        <v>1</v>
      </c>
      <c r="G36">
        <f>'3BNPS19'!F68+'3BNPS19'!K68+'3BNPS19'!P68+'3BNPS19'!U68+'3BNPS19'!Z68+'3BNPS19'!AE68+'3BNPS19'!AJ68</f>
        <v>2</v>
      </c>
      <c r="H36">
        <f>'3BNPS19'!I68+'3BNPS19'!N68+'3BNPS19'!S68+'3BNPS19'!X68+'3BNPS19'!AC68+'3BNPS19'!AH68+'3BNPS19'!AM68</f>
        <v>6</v>
      </c>
      <c r="I36" t="str">
        <f>'3BNPS19'!AO68</f>
        <v>Szarvas-Fekete Tibor</v>
      </c>
      <c r="J36" t="s">
        <v>283</v>
      </c>
    </row>
    <row r="37" spans="1:10" x14ac:dyDescent="0.2">
      <c r="A37" t="str">
        <f t="shared" si="1"/>
        <v>3BNPSZ18</v>
      </c>
      <c r="B37" t="str">
        <f t="shared" si="4"/>
        <v>Számvitel szakmai ismeretek almodul</v>
      </c>
      <c r="C37" t="str">
        <f>'3BNPS19'!A70</f>
        <v>3BSJT1SZS00017</v>
      </c>
      <c r="D37" t="str">
        <f>'3BNPS19'!B70</f>
        <v>Számvitel szigorlat</v>
      </c>
      <c r="E37">
        <f>IF(COUNT('3BNPS19'!I70)=1,1,IF(COUNT('3BNPS19'!N70)=1,2,IF(COUNT('3BNPS19'!S70)=1,3,IF(COUNT('3BNPS19'!X70)=1,4,IF(COUNT('3BNPS19'!AC70)=1,5,IF(COUNT('3BNPS19'!AH70)=1,6,7))))))</f>
        <v>7</v>
      </c>
      <c r="F37">
        <f>'3BNPS19'!E70+'3BNPS19'!J70+'3BNPS19'!O70+'3BNPS19'!T70+'3BNPS19'!Y70+'3BNPS19'!AD70+'3BNPS19'!AI70</f>
        <v>0</v>
      </c>
      <c r="G37">
        <f>'3BNPS19'!F70+'3BNPS19'!K70+'3BNPS19'!P70+'3BNPS19'!U70+'3BNPS19'!Z70+'3BNPS19'!AE70+'3BNPS19'!AJ70</f>
        <v>0</v>
      </c>
      <c r="H37">
        <f>'3BNPS19'!I70+'3BNPS19'!N70+'3BNPS19'!S70+'3BNPS19'!X70+'3BNPS19'!AC70+'3BNPS19'!AH70+'3BNPS19'!AM70</f>
        <v>0</v>
      </c>
      <c r="I37" t="str">
        <f>'3BNPS19'!AO70</f>
        <v>Wickert Irén</v>
      </c>
      <c r="J37" t="s">
        <v>283</v>
      </c>
    </row>
    <row r="38" spans="1:10" x14ac:dyDescent="0.2">
      <c r="A38" t="str">
        <f t="shared" si="1"/>
        <v>3BNPSZ18</v>
      </c>
      <c r="B38" t="str">
        <f>'3BNPS19'!A72</f>
        <v>Szakdolgozatkészítés és gyakorlati képzés</v>
      </c>
      <c r="C38" t="str">
        <f>'3BNPS19'!A73</f>
        <v>3BSLK1TES00017</v>
      </c>
      <c r="D38" t="str">
        <f>'3BNPS19'!B73</f>
        <v>Testnevelés 1.</v>
      </c>
      <c r="E38">
        <f>IF(COUNT('3BNPS19'!I73)=1,1,IF(COUNT('3BNPS19'!N73)=1,2,IF(COUNT('3BNPS19'!S73)=1,3,IF(COUNT('3BNPS19'!X73)=1,4,IF(COUNT('3BNPS19'!AC73)=1,5,IF(COUNT('3BNPS19'!AH73)=1,6,7))))))</f>
        <v>1</v>
      </c>
      <c r="F38">
        <f>'3BNPS19'!E73+'3BNPS19'!J73+'3BNPS19'!O73+'3BNPS19'!T73+'3BNPS19'!Y73+'3BNPS19'!AD73+'3BNPS19'!AI73</f>
        <v>0</v>
      </c>
      <c r="G38">
        <f>'3BNPS19'!F73+'3BNPS19'!K73+'3BNPS19'!P73+'3BNPS19'!U73+'3BNPS19'!Z73+'3BNPS19'!AE73+'3BNPS19'!AJ73</f>
        <v>2</v>
      </c>
      <c r="H38">
        <f>'3BNPS19'!I73+'3BNPS19'!N73+'3BNPS19'!S73+'3BNPS19'!X73+'3BNPS19'!AC73+'3BNPS19'!AH73+'3BNPS19'!AM73</f>
        <v>0</v>
      </c>
      <c r="I38" t="str">
        <f>'3BNPS19'!AO73</f>
        <v>Kiss Zoltán</v>
      </c>
      <c r="J38" t="s">
        <v>120</v>
      </c>
    </row>
    <row r="39" spans="1:10" x14ac:dyDescent="0.2">
      <c r="A39" t="str">
        <f t="shared" si="1"/>
        <v>3BNPSZ18</v>
      </c>
      <c r="B39" t="str">
        <f t="shared" ref="B39:B60" si="5">B38</f>
        <v>Szakdolgozatkészítés és gyakorlati képzés</v>
      </c>
      <c r="C39" t="str">
        <f>'3BNPS19'!A74</f>
        <v>3BSLK1TSN00017</v>
      </c>
      <c r="D39" t="str">
        <f>'3BNPS19'!B74</f>
        <v>Testnevelés 2.</v>
      </c>
      <c r="E39">
        <f>IF(COUNT('3BNPS19'!I74)=1,1,IF(COUNT('3BNPS19'!N74)=1,2,IF(COUNT('3BNPS19'!S74)=1,3,IF(COUNT('3BNPS19'!X74)=1,4,IF(COUNT('3BNPS19'!AC74)=1,5,IF(COUNT('3BNPS19'!AH74)=1,6,7))))))</f>
        <v>2</v>
      </c>
      <c r="F39">
        <f>'3BNPS19'!E74+'3BNPS19'!J74+'3BNPS19'!O74+'3BNPS19'!T74+'3BNPS19'!Y74+'3BNPS19'!AD74+'3BNPS19'!AI74</f>
        <v>0</v>
      </c>
      <c r="G39">
        <f>'3BNPS19'!F74+'3BNPS19'!K74+'3BNPS19'!P74+'3BNPS19'!U74+'3BNPS19'!Z74+'3BNPS19'!AE74+'3BNPS19'!AJ74</f>
        <v>2</v>
      </c>
      <c r="H39">
        <f>'3BNPS19'!I74+'3BNPS19'!N74+'3BNPS19'!S74+'3BNPS19'!X74+'3BNPS19'!AC74+'3BNPS19'!AH74+'3BNPS19'!AM74</f>
        <v>0</v>
      </c>
      <c r="I39" t="str">
        <f>'3BNPS19'!AO74</f>
        <v>Kiss Zoltán</v>
      </c>
      <c r="J39" t="s">
        <v>120</v>
      </c>
    </row>
    <row r="40" spans="1:10" x14ac:dyDescent="0.2">
      <c r="A40" t="str">
        <f t="shared" si="1"/>
        <v>3BNPSZ18</v>
      </c>
      <c r="B40" t="str">
        <f t="shared" si="5"/>
        <v>Szakdolgozatkészítés és gyakorlati képzés</v>
      </c>
      <c r="C40" t="str">
        <f>'3BNPS19'!A76</f>
        <v>3BMOD1SS200019</v>
      </c>
      <c r="D40" t="str">
        <f>'3BNPS19'!B76</f>
        <v>Szakszeminárium 2. Tudományos dolgozatok készítése</v>
      </c>
      <c r="E40">
        <f>IF(COUNT('3BNPS19'!I76)=1,1,IF(COUNT('3BNPS19'!N76)=1,2,IF(COUNT('3BNPS19'!S76)=1,3,IF(COUNT('3BNPS19'!X76)=1,4,IF(COUNT('3BNPS19'!AC76)=1,5,IF(COUNT('3BNPS19'!AH76)=1,6,7))))))</f>
        <v>6</v>
      </c>
      <c r="F40">
        <f>'3BNPS19'!E76+'3BNPS19'!J76+'3BNPS19'!O76+'3BNPS19'!T76+'3BNPS19'!Y76+'3BNPS19'!AD76+'3BNPS19'!AI76</f>
        <v>0</v>
      </c>
      <c r="G40">
        <f>'3BNPS19'!F76+'3BNPS19'!K76+'3BNPS19'!P76+'3BNPS19'!U76+'3BNPS19'!Z76+'3BNPS19'!AE76+'3BNPS19'!AJ76</f>
        <v>2</v>
      </c>
      <c r="H40">
        <f>'3BNPS19'!I76+'3BNPS19'!N76+'3BNPS19'!S76+'3BNPS19'!X76+'3BNPS19'!AC76+'3BNPS19'!AH76+'3BNPS19'!AM76</f>
        <v>0</v>
      </c>
      <c r="I40" t="str">
        <f>'3BNPS19'!AO76</f>
        <v>Borbély Csaba</v>
      </c>
      <c r="J40" t="s">
        <v>281</v>
      </c>
    </row>
    <row r="41" spans="1:10" x14ac:dyDescent="0.2">
      <c r="A41" t="str">
        <f t="shared" si="1"/>
        <v>3BNPSZ18</v>
      </c>
      <c r="B41" t="str">
        <f t="shared" si="5"/>
        <v>Szakdolgozatkészítés és gyakorlati képzés</v>
      </c>
      <c r="C41" t="str">
        <f>'3BNPS19'!A77</f>
        <v>3BGTK1SS100019</v>
      </c>
      <c r="D41" t="str">
        <f>'3BNPS19'!B77</f>
        <v>Szakszeminárium 3.</v>
      </c>
      <c r="E41">
        <f>IF(COUNT('3BNPS19'!I77)=1,1,IF(COUNT('3BNPS19'!N77)=1,2,IF(COUNT('3BNPS19'!S77)=1,3,IF(COUNT('3BNPS19'!X77)=1,4,IF(COUNT('3BNPS19'!AC77)=1,5,IF(COUNT('3BNPS19'!AH77)=1,6,7))))))</f>
        <v>7</v>
      </c>
      <c r="F41">
        <f>'3BNPS19'!E77+'3BNPS19'!J77+'3BNPS19'!O77+'3BNPS19'!T77+'3BNPS19'!Y77+'3BNPS19'!AD77+'3BNPS19'!AI77</f>
        <v>0</v>
      </c>
      <c r="G41">
        <f>'3BNPS19'!F77+'3BNPS19'!K77+'3BNPS19'!P77+'3BNPS19'!U77+'3BNPS19'!Z77+'3BNPS19'!AE77+'3BNPS19'!AJ77</f>
        <v>0</v>
      </c>
      <c r="H41">
        <f>'3BNPS19'!I77+'3BNPS19'!N77+'3BNPS19'!S77+'3BNPS19'!X77+'3BNPS19'!AC77+'3BNPS19'!AH77+'3BNPS19'!AM77</f>
        <v>10</v>
      </c>
      <c r="I41" t="str">
        <f>'3BNPS19'!AO77</f>
        <v>Választott konzulens</v>
      </c>
      <c r="J41" t="s">
        <v>281</v>
      </c>
    </row>
    <row r="42" spans="1:10" x14ac:dyDescent="0.2">
      <c r="A42" t="str">
        <f t="shared" si="1"/>
        <v>3BNPSZ18</v>
      </c>
      <c r="B42" t="str">
        <f t="shared" si="5"/>
        <v>Szakdolgozatkészítés és gyakorlati képzés</v>
      </c>
      <c r="C42" t="str">
        <f>'3BNPS19'!A78</f>
        <v>3BMKT1SZG00017</v>
      </c>
      <c r="D42" t="str">
        <f>'3BNPS19'!B78</f>
        <v>Szakmai gyakorlat</v>
      </c>
      <c r="E42">
        <f>IF(COUNT('3BNPS19'!I78)=1,1,IF(COUNT('3BNPS19'!N78)=1,2,IF(COUNT('3BNPS19'!S78)=1,3,IF(COUNT('3BNPS19'!X78)=1,4,IF(COUNT('3BNPS19'!AC78)=1,5,IF(COUNT('3BNPS19'!AH78)=1,6,7))))))</f>
        <v>7</v>
      </c>
      <c r="F42">
        <f>'3BNPS19'!E78+'3BNPS19'!J78+'3BNPS19'!O78+'3BNPS19'!T78+'3BNPS19'!Y78+'3BNPS19'!AD78+'3BNPS19'!AI78</f>
        <v>0</v>
      </c>
      <c r="G42">
        <f>'3BNPS19'!F78+'3BNPS19'!K78+'3BNPS19'!P78+'3BNPS19'!U78+'3BNPS19'!Z78+'3BNPS19'!AE78+'3BNPS19'!AJ78</f>
        <v>400</v>
      </c>
      <c r="H42">
        <f>'3BNPS19'!I78+'3BNPS19'!N78+'3BNPS19'!S78+'3BNPS19'!X78+'3BNPS19'!AC78+'3BNPS19'!AH78+'3BNPS19'!AM78</f>
        <v>20</v>
      </c>
      <c r="I42" t="str">
        <f>'3BNPS19'!AO78</f>
        <v>Olsovszkyné Némedi Andrea</v>
      </c>
      <c r="J42" t="s">
        <v>281</v>
      </c>
    </row>
    <row r="43" spans="1:10" x14ac:dyDescent="0.2">
      <c r="A43" t="str">
        <f t="shared" si="1"/>
        <v>3BNPSZ18</v>
      </c>
      <c r="B43" t="str">
        <f>'3BNPS19'!A87</f>
        <v>Vállalatértékelés modul</v>
      </c>
      <c r="C43" t="str">
        <f>'3BNPS19'!A88</f>
        <v>3BPKT3LEL00017</v>
      </c>
      <c r="D43" t="str">
        <f>'3BNPS19'!B88</f>
        <v>Likviditáselemzés</v>
      </c>
      <c r="E43">
        <f>IF(COUNT('3BNPS19'!I88)=1,1,IF(COUNT('3BNPS19'!N88)=1,2,IF(COUNT('3BNPS19'!S88)=1,3,IF(COUNT('3BNPS19'!X88)=1,4,IF(COUNT('3BNPS19'!AC88)=1,5,IF(COUNT('3BNPS19'!AH88)=1,6,7))))))</f>
        <v>4</v>
      </c>
      <c r="F43">
        <f>'3BNPS19'!E88+'3BNPS19'!J88+'3BNPS19'!O88+'3BNPS19'!T88+'3BNPS19'!Y88+'3BNPS19'!AD88+'3BNPS19'!AI88</f>
        <v>1</v>
      </c>
      <c r="G43">
        <f>'3BNPS19'!F88+'3BNPS19'!K88+'3BNPS19'!P88+'3BNPS19'!U88+'3BNPS19'!Z88+'3BNPS19'!AE88+'3BNPS19'!AJ88</f>
        <v>2</v>
      </c>
      <c r="H43">
        <f>'3BNPS19'!I88+'3BNPS19'!N88+'3BNPS19'!S88+'3BNPS19'!X88+'3BNPS19'!AC88+'3BNPS19'!AH88+'3BNPS19'!AM88</f>
        <v>4</v>
      </c>
      <c r="I43" t="str">
        <f>'3BNPS19'!AO88</f>
        <v>Bareith Tibor</v>
      </c>
      <c r="J43" t="s">
        <v>283</v>
      </c>
    </row>
    <row r="44" spans="1:10" x14ac:dyDescent="0.2">
      <c r="A44" t="str">
        <f t="shared" si="1"/>
        <v>3BNPSZ18</v>
      </c>
      <c r="B44" t="str">
        <f t="shared" si="5"/>
        <v>Vállalatértékelés modul</v>
      </c>
      <c r="C44" t="str">
        <f>'3BNPS19'!A89</f>
        <v>3BPKT3SCP00017</v>
      </c>
      <c r="D44" t="str">
        <f>'3BNPS19'!B89</f>
        <v xml:space="preserve">Speciális céghelyzetek pénzügyi folyamatai </v>
      </c>
      <c r="E44">
        <f>IF(COUNT('3BNPS19'!I89)=1,1,IF(COUNT('3BNPS19'!N89)=1,2,IF(COUNT('3BNPS19'!S89)=1,3,IF(COUNT('3BNPS19'!X89)=1,4,IF(COUNT('3BNPS19'!AC89)=1,5,IF(COUNT('3BNPS19'!AH89)=1,6,7))))))</f>
        <v>5</v>
      </c>
      <c r="F44">
        <f>'3BNPS19'!E89+'3BNPS19'!J89+'3BNPS19'!O89+'3BNPS19'!T89+'3BNPS19'!Y89+'3BNPS19'!AD89+'3BNPS19'!AI89</f>
        <v>1</v>
      </c>
      <c r="G44">
        <f>'3BNPS19'!F89+'3BNPS19'!K89+'3BNPS19'!P89+'3BNPS19'!U89+'3BNPS19'!Z89+'3BNPS19'!AE89+'3BNPS19'!AJ89</f>
        <v>2</v>
      </c>
      <c r="H44">
        <f>'3BNPS19'!I89+'3BNPS19'!N89+'3BNPS19'!S89+'3BNPS19'!X89+'3BNPS19'!AC89+'3BNPS19'!AH89+'3BNPS19'!AM89</f>
        <v>5</v>
      </c>
      <c r="I44" t="str">
        <f>'3BNPS19'!AO89</f>
        <v>Koroseczné Pavlin Rita</v>
      </c>
      <c r="J44" t="s">
        <v>283</v>
      </c>
    </row>
    <row r="45" spans="1:10" x14ac:dyDescent="0.2">
      <c r="A45" t="str">
        <f t="shared" si="1"/>
        <v>3BNPSZ18</v>
      </c>
      <c r="B45" t="str">
        <f t="shared" si="5"/>
        <v>Vállalatértékelés modul</v>
      </c>
      <c r="C45" t="str">
        <f>'3BNPS19'!A90</f>
        <v>3BPKT3VAE00017</v>
      </c>
      <c r="D45" t="str">
        <f>'3BNPS19'!B90</f>
        <v>Vállalatértékelés</v>
      </c>
      <c r="E45">
        <f>IF(COUNT('3BNPS19'!I90)=1,1,IF(COUNT('3BNPS19'!N90)=1,2,IF(COUNT('3BNPS19'!S90)=1,3,IF(COUNT('3BNPS19'!X90)=1,4,IF(COUNT('3BNPS19'!AC90)=1,5,IF(COUNT('3BNPS19'!AH90)=1,6,7))))))</f>
        <v>6</v>
      </c>
      <c r="F45">
        <f>'3BNPS19'!E90+'3BNPS19'!J90+'3BNPS19'!O90+'3BNPS19'!T90+'3BNPS19'!Y90+'3BNPS19'!AD90+'3BNPS19'!AI90</f>
        <v>1</v>
      </c>
      <c r="G45">
        <f>'3BNPS19'!F90+'3BNPS19'!K90+'3BNPS19'!P90+'3BNPS19'!U90+'3BNPS19'!Z90+'3BNPS19'!AE90+'3BNPS19'!AJ90</f>
        <v>2</v>
      </c>
      <c r="H45">
        <f>'3BNPS19'!I90+'3BNPS19'!N90+'3BNPS19'!S90+'3BNPS19'!X90+'3BNPS19'!AC90+'3BNPS19'!AH90+'3BNPS19'!AM90</f>
        <v>6</v>
      </c>
      <c r="I45" t="str">
        <f>'3BNPS19'!AO90</f>
        <v>Gál Veronika</v>
      </c>
      <c r="J45" t="s">
        <v>283</v>
      </c>
    </row>
    <row r="46" spans="1:10" x14ac:dyDescent="0.2">
      <c r="A46" t="str">
        <f t="shared" si="1"/>
        <v>3BNPSZ18</v>
      </c>
      <c r="B46" t="str">
        <f>'3BNPS19'!A91</f>
        <v>Államháztartási modul</v>
      </c>
      <c r="C46" t="str">
        <f>'3BNPS19'!A92</f>
        <v>3BPKT3KOG00017</v>
      </c>
      <c r="D46" t="str">
        <f>'3BNPS19'!B92</f>
        <v>Költségvetési gazdálkodás</v>
      </c>
      <c r="E46">
        <f>IF(COUNT('3BNPS19'!I92)=1,1,IF(COUNT('3BNPS19'!N92)=1,2,IF(COUNT('3BNPS19'!S92)=1,3,IF(COUNT('3BNPS19'!X92)=1,4,IF(COUNT('3BNPS19'!AC92)=1,5,IF(COUNT('3BNPS19'!AH92)=1,6,7))))))</f>
        <v>3</v>
      </c>
      <c r="F46">
        <f>'3BNPS19'!E92+'3BNPS19'!J92+'3BNPS19'!O92+'3BNPS19'!T92+'3BNPS19'!Y92+'3BNPS19'!AD92+'3BNPS19'!AI92</f>
        <v>1</v>
      </c>
      <c r="G46">
        <f>'3BNPS19'!F92+'3BNPS19'!K92+'3BNPS19'!P92+'3BNPS19'!U92+'3BNPS19'!Z92+'3BNPS19'!AE92+'3BNPS19'!AJ92</f>
        <v>2</v>
      </c>
      <c r="H46">
        <f>'3BNPS19'!I92+'3BNPS19'!N92+'3BNPS19'!S92+'3BNPS19'!X92+'3BNPS19'!AC92+'3BNPS19'!AH92+'3BNPS19'!AM92</f>
        <v>4</v>
      </c>
      <c r="I46" t="str">
        <f>'3BNPS19'!AO92</f>
        <v>Szarvas-Fekete Tibor</v>
      </c>
      <c r="J46" t="s">
        <v>283</v>
      </c>
    </row>
    <row r="47" spans="1:10" x14ac:dyDescent="0.2">
      <c r="A47" t="str">
        <f t="shared" si="1"/>
        <v>3BNPSZ18</v>
      </c>
      <c r="B47" t="str">
        <f t="shared" si="5"/>
        <v>Államháztartási modul</v>
      </c>
      <c r="C47" t="str">
        <f>'3BNPS19'!A93</f>
        <v>3BPKT3AKK00017</v>
      </c>
      <c r="D47" t="str">
        <f>'3BNPS19'!B93</f>
        <v>Államháztartási kontrollrendszer és kontrolling</v>
      </c>
      <c r="E47">
        <f>IF(COUNT('3BNPS19'!I93)=1,1,IF(COUNT('3BNPS19'!N93)=1,2,IF(COUNT('3BNPS19'!S93)=1,3,IF(COUNT('3BNPS19'!X93)=1,4,IF(COUNT('3BNPS19'!AC93)=1,5,IF(COUNT('3BNPS19'!AH93)=1,6,7))))))</f>
        <v>5</v>
      </c>
      <c r="F47">
        <f>'3BNPS19'!E93+'3BNPS19'!J93+'3BNPS19'!O93+'3BNPS19'!T93+'3BNPS19'!Y93+'3BNPS19'!AD93+'3BNPS19'!AI93</f>
        <v>1</v>
      </c>
      <c r="G47">
        <f>'3BNPS19'!F93+'3BNPS19'!K93+'3BNPS19'!P93+'3BNPS19'!U93+'3BNPS19'!Z93+'3BNPS19'!AE93+'3BNPS19'!AJ93</f>
        <v>2</v>
      </c>
      <c r="H47">
        <f>'3BNPS19'!I93+'3BNPS19'!N93+'3BNPS19'!S93+'3BNPS19'!X93+'3BNPS19'!AC93+'3BNPS19'!AH93+'3BNPS19'!AM93</f>
        <v>5</v>
      </c>
      <c r="I47" t="str">
        <f>'3BNPS19'!AO93</f>
        <v>Szarvas-Fekete Tibor</v>
      </c>
      <c r="J47" t="s">
        <v>283</v>
      </c>
    </row>
    <row r="48" spans="1:10" x14ac:dyDescent="0.2">
      <c r="A48" t="str">
        <f t="shared" si="1"/>
        <v>3BNPSZ18</v>
      </c>
      <c r="B48" t="str">
        <f t="shared" si="5"/>
        <v>Államháztartási modul</v>
      </c>
      <c r="C48" t="str">
        <f>'3BNPS19'!A94</f>
        <v>3BPKT3KSS00017</v>
      </c>
      <c r="D48" t="str">
        <f>'3BNPS19'!B94</f>
        <v>Költségvetési szervek számvitele</v>
      </c>
      <c r="E48">
        <f>IF(COUNT('3BNPS19'!I94)=1,1,IF(COUNT('3BNPS19'!N94)=1,2,IF(COUNT('3BNPS19'!S94)=1,3,IF(COUNT('3BNPS19'!X94)=1,4,IF(COUNT('3BNPS19'!AC94)=1,5,IF(COUNT('3BNPS19'!AH94)=1,6,7))))))</f>
        <v>5</v>
      </c>
      <c r="F48">
        <f>'3BNPS19'!E94+'3BNPS19'!J94+'3BNPS19'!O94+'3BNPS19'!T94+'3BNPS19'!Y94+'3BNPS19'!AD94+'3BNPS19'!AI94</f>
        <v>1</v>
      </c>
      <c r="G48">
        <f>'3BNPS19'!F94+'3BNPS19'!K94+'3BNPS19'!P94+'3BNPS19'!U94+'3BNPS19'!Z94+'3BNPS19'!AE94+'3BNPS19'!AJ94</f>
        <v>2</v>
      </c>
      <c r="H48">
        <f>'3BNPS19'!I94+'3BNPS19'!N94+'3BNPS19'!S94+'3BNPS19'!X94+'3BNPS19'!AC94+'3BNPS19'!AH94+'3BNPS19'!AM94</f>
        <v>6</v>
      </c>
      <c r="I48" t="str">
        <f>'3BNPS19'!AO94</f>
        <v>Szarvas-Fekete Tibor</v>
      </c>
      <c r="J48" t="s">
        <v>283</v>
      </c>
    </row>
    <row r="49" spans="1:10" x14ac:dyDescent="0.2">
      <c r="A49" t="str">
        <f t="shared" si="1"/>
        <v>3BNPSZ18</v>
      </c>
      <c r="B49" t="str">
        <f>'3BNPS19'!A95</f>
        <v>Területi elemzések modul</v>
      </c>
      <c r="C49" t="str">
        <f>'3BNPS19'!A96</f>
        <v>3BTTT3TKM00017</v>
      </c>
      <c r="D49" t="str">
        <f>'3BNPS19'!B96</f>
        <v>Társadalomtudományi kutatási módszerek</v>
      </c>
      <c r="E49">
        <f>IF(COUNT('3BNPS19'!I96)=1,1,IF(COUNT('3BNPS19'!N96)=1,2,IF(COUNT('3BNPS19'!S96)=1,3,IF(COUNT('3BNPS19'!X96)=1,4,IF(COUNT('3BNPS19'!AC96)=1,5,IF(COUNT('3BNPS19'!AH96)=1,6,7))))))</f>
        <v>4</v>
      </c>
      <c r="F49">
        <f>'3BNPS19'!E96+'3BNPS19'!J96+'3BNPS19'!O96+'3BNPS19'!T96+'3BNPS19'!Y96+'3BNPS19'!AD96+'3BNPS19'!AI96</f>
        <v>1</v>
      </c>
      <c r="G49">
        <f>'3BNPS19'!F96+'3BNPS19'!K96+'3BNPS19'!P96+'3BNPS19'!U96+'3BNPS19'!Z96+'3BNPS19'!AE96+'3BNPS19'!AJ96</f>
        <v>2</v>
      </c>
      <c r="H49">
        <f>'3BNPS19'!I96+'3BNPS19'!N96+'3BNPS19'!S96+'3BNPS19'!X96+'3BNPS19'!AC96+'3BNPS19'!AH96+'3BNPS19'!AM96</f>
        <v>4</v>
      </c>
      <c r="I49" t="str">
        <f>'3BNPS19'!AO96</f>
        <v>Molnár Gábor</v>
      </c>
      <c r="J49" t="s">
        <v>118</v>
      </c>
    </row>
    <row r="50" spans="1:10" x14ac:dyDescent="0.2">
      <c r="A50" t="str">
        <f t="shared" si="1"/>
        <v>3BNPSZ18</v>
      </c>
      <c r="B50" t="str">
        <f t="shared" si="5"/>
        <v>Területi elemzések modul</v>
      </c>
      <c r="C50" t="str">
        <f>'3BNPS19'!A97</f>
        <v>3BMIT3TIN00017</v>
      </c>
      <c r="D50" t="str">
        <f>'3BNPS19'!B97</f>
        <v>Térinformatika</v>
      </c>
      <c r="E50">
        <f>IF(COUNT('3BNPS19'!I97)=1,1,IF(COUNT('3BNPS19'!N97)=1,2,IF(COUNT('3BNPS19'!S97)=1,3,IF(COUNT('3BNPS19'!X97)=1,4,IF(COUNT('3BNPS19'!AC97)=1,5,IF(COUNT('3BNPS19'!AH97)=1,6,7))))))</f>
        <v>5</v>
      </c>
      <c r="F50">
        <f>'3BNPS19'!E97+'3BNPS19'!J97+'3BNPS19'!O97+'3BNPS19'!T97+'3BNPS19'!Y97+'3BNPS19'!AD97+'3BNPS19'!AI97</f>
        <v>1</v>
      </c>
      <c r="G50">
        <f>'3BNPS19'!F97+'3BNPS19'!K97+'3BNPS19'!P97+'3BNPS19'!U97+'3BNPS19'!Z97+'3BNPS19'!AE97+'3BNPS19'!AJ97</f>
        <v>2</v>
      </c>
      <c r="H50">
        <f>'3BNPS19'!I97+'3BNPS19'!N97+'3BNPS19'!S97+'3BNPS19'!X97+'3BNPS19'!AC97+'3BNPS19'!AH97+'3BNPS19'!AM97</f>
        <v>5</v>
      </c>
      <c r="I50" t="str">
        <f>'3BNPS19'!AO97</f>
        <v>Barna Róbert</v>
      </c>
      <c r="J50" t="s">
        <v>282</v>
      </c>
    </row>
    <row r="51" spans="1:10" x14ac:dyDescent="0.2">
      <c r="A51" t="str">
        <f t="shared" si="1"/>
        <v>3BNPSZ18</v>
      </c>
      <c r="B51" t="str">
        <f t="shared" si="5"/>
        <v>Területi elemzések modul</v>
      </c>
      <c r="C51" t="str">
        <f>'3BNPS19'!A98</f>
        <v>3BRTS3REM00018</v>
      </c>
      <c r="D51" t="str">
        <f>'3BNPS19'!B98</f>
        <v>Regionális elemzési módszerek</v>
      </c>
      <c r="E51">
        <f>IF(COUNT('3BNPS19'!I98)=1,1,IF(COUNT('3BNPS19'!N98)=1,2,IF(COUNT('3BNPS19'!S98)=1,3,IF(COUNT('3BNPS19'!X98)=1,4,IF(COUNT('3BNPS19'!AC98)=1,5,IF(COUNT('3BNPS19'!AH98)=1,6,7))))))</f>
        <v>6</v>
      </c>
      <c r="F51">
        <f>'3BNPS19'!E98+'3BNPS19'!J98+'3BNPS19'!O98+'3BNPS19'!T98+'3BNPS19'!Y98+'3BNPS19'!AD98+'3BNPS19'!AI98</f>
        <v>1</v>
      </c>
      <c r="G51">
        <f>'3BNPS19'!F98+'3BNPS19'!K98+'3BNPS19'!P98+'3BNPS19'!U98+'3BNPS19'!Z98+'3BNPS19'!AE98+'3BNPS19'!AJ98</f>
        <v>2</v>
      </c>
      <c r="H51">
        <f>'3BNPS19'!I98+'3BNPS19'!N98+'3BNPS19'!S98+'3BNPS19'!X98+'3BNPS19'!AC98+'3BNPS19'!AH98+'3BNPS19'!AM98</f>
        <v>6</v>
      </c>
      <c r="I51" t="str">
        <f>'3BNPS19'!AO98</f>
        <v>Horváthné Kovács Bernadett</v>
      </c>
      <c r="J51" t="s">
        <v>282</v>
      </c>
    </row>
    <row r="52" spans="1:10" x14ac:dyDescent="0.2">
      <c r="A52" t="str">
        <f t="shared" si="1"/>
        <v>3BNPSZ18</v>
      </c>
      <c r="B52" t="str">
        <f>'3BNPS19'!A99</f>
        <v>Cégvezetés modul</v>
      </c>
      <c r="C52" t="str">
        <f>'3BNPS19'!A100</f>
        <v>3BAMT3MPI00017</v>
      </c>
      <c r="D52" t="str">
        <f>'3BNPS19'!B100</f>
        <v>Munkaerő-piaci ismeretek</v>
      </c>
      <c r="E52">
        <f>IF(COUNT('3BNPS19'!I100)=1,1,IF(COUNT('3BNPS19'!N100)=1,2,IF(COUNT('3BNPS19'!S100)=1,3,IF(COUNT('3BNPS19'!X100)=1,4,IF(COUNT('3BNPS19'!AC100)=1,5,IF(COUNT('3BNPS19'!AH100)=1,6,7))))))</f>
        <v>4</v>
      </c>
      <c r="F52">
        <f>'3BNPS19'!E100+'3BNPS19'!J100+'3BNPS19'!O100+'3BNPS19'!T100+'3BNPS19'!Y100+'3BNPS19'!AD100+'3BNPS19'!AI100</f>
        <v>0</v>
      </c>
      <c r="G52">
        <f>'3BNPS19'!F100+'3BNPS19'!K100+'3BNPS19'!P100+'3BNPS19'!U100+'3BNPS19'!Z100+'3BNPS19'!AE100+'3BNPS19'!AJ100</f>
        <v>3</v>
      </c>
      <c r="H52">
        <f>'3BNPS19'!I100+'3BNPS19'!N100+'3BNPS19'!S100+'3BNPS19'!X100+'3BNPS19'!AC100+'3BNPS19'!AH100+'3BNPS19'!AM100</f>
        <v>4</v>
      </c>
      <c r="I52" t="str">
        <f>'3BNPS19'!AO100</f>
        <v>Kőműves Zsolt</v>
      </c>
      <c r="J52" t="s">
        <v>281</v>
      </c>
    </row>
    <row r="53" spans="1:10" x14ac:dyDescent="0.2">
      <c r="A53" t="str">
        <f t="shared" si="1"/>
        <v>3BNPSZ18</v>
      </c>
      <c r="B53" t="str">
        <f t="shared" si="5"/>
        <v>Cégvezetés modul</v>
      </c>
      <c r="C53" t="str">
        <f>'3BNPS19'!A101</f>
        <v>3BAMT3HST00017</v>
      </c>
      <c r="D53" t="str">
        <f>'3BNPS19'!B101</f>
        <v>7 szokás tréning</v>
      </c>
      <c r="E53">
        <f>IF(COUNT('3BNPS19'!I101)=1,1,IF(COUNT('3BNPS19'!N101)=1,2,IF(COUNT('3BNPS19'!S101)=1,3,IF(COUNT('3BNPS19'!X101)=1,4,IF(COUNT('3BNPS19'!AC101)=1,5,IF(COUNT('3BNPS19'!AH101)=1,6,7))))))</f>
        <v>5</v>
      </c>
      <c r="F53">
        <f>'3BNPS19'!E101+'3BNPS19'!J101+'3BNPS19'!O101+'3BNPS19'!T101+'3BNPS19'!Y101+'3BNPS19'!AD101+'3BNPS19'!AI101</f>
        <v>0</v>
      </c>
      <c r="G53">
        <f>'3BNPS19'!F101+'3BNPS19'!K101+'3BNPS19'!P101+'3BNPS19'!U101+'3BNPS19'!Z101+'3BNPS19'!AE101+'3BNPS19'!AJ101</f>
        <v>3</v>
      </c>
      <c r="H53">
        <f>'3BNPS19'!I101+'3BNPS19'!N101+'3BNPS19'!S101+'3BNPS19'!X101+'3BNPS19'!AC101+'3BNPS19'!AH101+'3BNPS19'!AM101</f>
        <v>5</v>
      </c>
      <c r="I53" t="str">
        <f>'3BNPS19'!AO101</f>
        <v>Szabó-Szentgróti Gábor</v>
      </c>
      <c r="J53" t="s">
        <v>281</v>
      </c>
    </row>
    <row r="54" spans="1:10" x14ac:dyDescent="0.2">
      <c r="A54" t="str">
        <f t="shared" si="1"/>
        <v>3BNPSZ18</v>
      </c>
      <c r="B54" t="str">
        <f t="shared" si="5"/>
        <v>Cégvezetés modul</v>
      </c>
      <c r="C54" t="str">
        <f>'3BNPS19'!A102</f>
        <v>3BAMT3KMT00017</v>
      </c>
      <c r="D54" t="str">
        <f>'3BNPS19'!B102</f>
        <v>Karriermenedzsment</v>
      </c>
      <c r="E54">
        <f>IF(COUNT('3BNPS19'!I102)=1,1,IF(COUNT('3BNPS19'!N102)=1,2,IF(COUNT('3BNPS19'!S102)=1,3,IF(COUNT('3BNPS19'!X102)=1,4,IF(COUNT('3BNPS19'!AC102)=1,5,IF(COUNT('3BNPS19'!AH102)=1,6,7))))))</f>
        <v>6</v>
      </c>
      <c r="F54">
        <f>'3BNPS19'!E102+'3BNPS19'!J102+'3BNPS19'!O102+'3BNPS19'!T102+'3BNPS19'!Y102+'3BNPS19'!AD102+'3BNPS19'!AI102</f>
        <v>0</v>
      </c>
      <c r="G54">
        <f>'3BNPS19'!F102+'3BNPS19'!K102+'3BNPS19'!P102+'3BNPS19'!U102+'3BNPS19'!Z102+'3BNPS19'!AE102+'3BNPS19'!AJ102</f>
        <v>3</v>
      </c>
      <c r="H54">
        <f>'3BNPS19'!I102+'3BNPS19'!N102+'3BNPS19'!S102+'3BNPS19'!X102+'3BNPS19'!AC102+'3BNPS19'!AH102+'3BNPS19'!AM102</f>
        <v>6</v>
      </c>
      <c r="I54" t="str">
        <f>'3BNPS19'!AO102</f>
        <v>Berke Szilárd</v>
      </c>
      <c r="J54" t="s">
        <v>281</v>
      </c>
    </row>
    <row r="55" spans="1:10" x14ac:dyDescent="0.2">
      <c r="A55" t="str">
        <f t="shared" si="1"/>
        <v>3BNPSZ18</v>
      </c>
      <c r="B55" t="str">
        <f>'3BNPS19'!A103</f>
        <v>Matematikai készségfejlesztés modul</v>
      </c>
      <c r="C55" t="str">
        <f>'3BNPS19'!A104</f>
        <v>3BMIT3SMM00017</v>
      </c>
      <c r="D55" t="str">
        <f>'3BNPS19'!B104</f>
        <v>Számítógépes matematikai módszertan 1.</v>
      </c>
      <c r="E55">
        <f>IF(COUNT('3BNPS19'!I104)=1,1,IF(COUNT('3BNPS19'!N104)=1,2,IF(COUNT('3BNPS19'!S104)=1,3,IF(COUNT('3BNPS19'!X104)=1,4,IF(COUNT('3BNPS19'!AC104)=1,5,IF(COUNT('3BNPS19'!AH104)=1,6,7))))))</f>
        <v>1</v>
      </c>
      <c r="F55">
        <f>'3BNPS19'!E104+'3BNPS19'!J104+'3BNPS19'!O104+'3BNPS19'!T104+'3BNPS19'!Y104+'3BNPS19'!AD104+'3BNPS19'!AI104</f>
        <v>0</v>
      </c>
      <c r="G55">
        <f>'3BNPS19'!F104+'3BNPS19'!K104+'3BNPS19'!P104+'3BNPS19'!U104+'3BNPS19'!Z104+'3BNPS19'!AE104+'3BNPS19'!AJ104</f>
        <v>3</v>
      </c>
      <c r="H55">
        <f>'3BNPS19'!I104+'3BNPS19'!N104+'3BNPS19'!S104+'3BNPS19'!X104+'3BNPS19'!AC104+'3BNPS19'!AH104+'3BNPS19'!AM104</f>
        <v>5</v>
      </c>
      <c r="I55" t="str">
        <f>'3BNPS19'!AO104</f>
        <v>Stettner Eleonóra</v>
      </c>
      <c r="J55" t="s">
        <v>282</v>
      </c>
    </row>
    <row r="56" spans="1:10" x14ac:dyDescent="0.2">
      <c r="A56" t="str">
        <f t="shared" si="1"/>
        <v>3BNPSZ18</v>
      </c>
      <c r="B56" t="str">
        <f t="shared" si="5"/>
        <v>Matematikai készségfejlesztés modul</v>
      </c>
      <c r="C56" t="str">
        <f>'3BNPS19'!A105</f>
        <v>3BMIT3SZM00017</v>
      </c>
      <c r="D56" t="str">
        <f>'3BNPS19'!B105</f>
        <v>Számítógépes matematikai módszertan 2.</v>
      </c>
      <c r="E56">
        <f>IF(COUNT('3BNPS19'!I105)=1,1,IF(COUNT('3BNPS19'!N105)=1,2,IF(COUNT('3BNPS19'!S105)=1,3,IF(COUNT('3BNPS19'!X105)=1,4,IF(COUNT('3BNPS19'!AC105)=1,5,IF(COUNT('3BNPS19'!AH105)=1,6,7))))))</f>
        <v>2</v>
      </c>
      <c r="F56">
        <f>'3BNPS19'!E105+'3BNPS19'!J105+'3BNPS19'!O105+'3BNPS19'!T105+'3BNPS19'!Y105+'3BNPS19'!AD105+'3BNPS19'!AI105</f>
        <v>0</v>
      </c>
      <c r="G56">
        <f>'3BNPS19'!F105+'3BNPS19'!K105+'3BNPS19'!P105+'3BNPS19'!U105+'3BNPS19'!Z105+'3BNPS19'!AE105+'3BNPS19'!AJ105</f>
        <v>3</v>
      </c>
      <c r="H56">
        <f>'3BNPS19'!I105+'3BNPS19'!N105+'3BNPS19'!S105+'3BNPS19'!X105+'3BNPS19'!AC105+'3BNPS19'!AH105+'3BNPS19'!AM105</f>
        <v>5</v>
      </c>
      <c r="I56" t="str">
        <f>'3BNPS19'!AO105</f>
        <v>Stettner Eleonóra</v>
      </c>
      <c r="J56" t="s">
        <v>282</v>
      </c>
    </row>
    <row r="57" spans="1:10" x14ac:dyDescent="0.2">
      <c r="A57" t="str">
        <f t="shared" si="1"/>
        <v>3BNPSZ18</v>
      </c>
      <c r="B57" t="str">
        <f t="shared" si="5"/>
        <v>Matematikai készségfejlesztés modul</v>
      </c>
      <c r="C57" t="str">
        <f>'3BNPS19'!A106</f>
        <v>3BMIT3OPT00017</v>
      </c>
      <c r="D57" t="str">
        <f>'3BNPS19'!B106</f>
        <v>Optimumszámítás</v>
      </c>
      <c r="E57">
        <f>IF(COUNT('3BNPS19'!I106)=1,1,IF(COUNT('3BNPS19'!N106)=1,2,IF(COUNT('3BNPS19'!S106)=1,3,IF(COUNT('3BNPS19'!X106)=1,4,IF(COUNT('3BNPS19'!AC106)=1,5,IF(COUNT('3BNPS19'!AH106)=1,6,7))))))</f>
        <v>3</v>
      </c>
      <c r="F57">
        <f>'3BNPS19'!E106+'3BNPS19'!J106+'3BNPS19'!O106+'3BNPS19'!T106+'3BNPS19'!Y106+'3BNPS19'!AD106+'3BNPS19'!AI106</f>
        <v>2</v>
      </c>
      <c r="G57">
        <f>'3BNPS19'!F106+'3BNPS19'!K106+'3BNPS19'!P106+'3BNPS19'!U106+'3BNPS19'!Z106+'3BNPS19'!AE106+'3BNPS19'!AJ106</f>
        <v>2</v>
      </c>
      <c r="H57">
        <f>'3BNPS19'!I106+'3BNPS19'!N106+'3BNPS19'!S106+'3BNPS19'!X106+'3BNPS19'!AC106+'3BNPS19'!AH106+'3BNPS19'!AM106</f>
        <v>5</v>
      </c>
      <c r="I57" t="str">
        <f>'3BNPS19'!AO106</f>
        <v>Bánkuti Gyöngyi</v>
      </c>
      <c r="J57" t="s">
        <v>282</v>
      </c>
    </row>
    <row r="58" spans="1:10" x14ac:dyDescent="0.2">
      <c r="A58" t="str">
        <f t="shared" si="1"/>
        <v>3BNPSZ18</v>
      </c>
      <c r="B58" t="str">
        <f>'3BNPS19'!A107</f>
        <v>További Szabadon választható tárgyak</v>
      </c>
      <c r="C58" t="str">
        <f>'3BNPS19'!A108</f>
        <v>3BINI3SZI00017</v>
      </c>
      <c r="D58" t="str">
        <f>'3BNPS19'!B108</f>
        <v>Szakmai idegen nyelv 4.</v>
      </c>
      <c r="E58">
        <f>IF(COUNT('3BNPS19'!I108)=1,1,IF(COUNT('3BNPS19'!N108)=1,2,IF(COUNT('3BNPS19'!S108)=1,3,IF(COUNT('3BNPS19'!X108)=1,4,IF(COUNT('3BNPS19'!AC108)=1,5,IF(COUNT('3BNPS19'!AH108)=1,6,7))))))</f>
        <v>4</v>
      </c>
      <c r="F58">
        <f>'3BNPS19'!E108+'3BNPS19'!J108+'3BNPS19'!O108+'3BNPS19'!T108+'3BNPS19'!Y108+'3BNPS19'!AD108+'3BNPS19'!AI108</f>
        <v>0</v>
      </c>
      <c r="G58">
        <f>'3BNPS19'!F108+'3BNPS19'!K108+'3BNPS19'!P108+'3BNPS19'!U108+'3BNPS19'!Z108+'3BNPS19'!AE108+'3BNPS19'!AJ108</f>
        <v>2</v>
      </c>
      <c r="H58">
        <f>'3BNPS19'!I108+'3BNPS19'!N108+'3BNPS19'!S108+'3BNPS19'!X108+'3BNPS19'!AC108+'3BNPS19'!AH108+'3BNPS19'!AM108</f>
        <v>0</v>
      </c>
      <c r="I58" t="str">
        <f>'3BNPS19'!AO108</f>
        <v>Kopházi Erzsébet</v>
      </c>
      <c r="J58" t="s">
        <v>54</v>
      </c>
    </row>
    <row r="59" spans="1:10" x14ac:dyDescent="0.2">
      <c r="A59" t="str">
        <f t="shared" si="1"/>
        <v>3BNPSZ18</v>
      </c>
      <c r="B59" t="str">
        <f t="shared" si="5"/>
        <v>További Szabadon választható tárgyak</v>
      </c>
      <c r="C59" t="str">
        <f>'3BNPS19'!A109</f>
        <v>3BINI3SZE00017</v>
      </c>
      <c r="D59" t="str">
        <f>'3BNPS19'!B109</f>
        <v>Szaknyelvi előkészítő</v>
      </c>
      <c r="E59">
        <f>IF(COUNT('3BNPS19'!I109)=1,1,IF(COUNT('3BNPS19'!N109)=1,2,IF(COUNT('3BNPS19'!S109)=1,3,IF(COUNT('3BNPS19'!X109)=1,4,IF(COUNT('3BNPS19'!AC109)=1,5,IF(COUNT('3BNPS19'!AH109)=1,6,7))))))</f>
        <v>1</v>
      </c>
      <c r="F59">
        <f>'3BNPS19'!E109+'3BNPS19'!J109+'3BNPS19'!O109+'3BNPS19'!T109+'3BNPS19'!Y109+'3BNPS19'!AD109+'3BNPS19'!AI109</f>
        <v>0</v>
      </c>
      <c r="G59">
        <f>'3BNPS19'!F109+'3BNPS19'!K109+'3BNPS19'!P109+'3BNPS19'!U109+'3BNPS19'!Z109+'3BNPS19'!AE109+'3BNPS19'!AJ109</f>
        <v>2</v>
      </c>
      <c r="H59">
        <f>'3BNPS19'!I109+'3BNPS19'!N109+'3BNPS19'!S109+'3BNPS19'!X109+'3BNPS19'!AC109+'3BNPS19'!AH109+'3BNPS19'!AM109</f>
        <v>0</v>
      </c>
      <c r="I59" t="str">
        <f>'3BNPS19'!AO109</f>
        <v>Kopházi Erzsébet</v>
      </c>
      <c r="J59" t="s">
        <v>54</v>
      </c>
    </row>
    <row r="60" spans="1:10" x14ac:dyDescent="0.2">
      <c r="A60" t="str">
        <f t="shared" si="1"/>
        <v>3BNPSZ18</v>
      </c>
      <c r="B60" t="str">
        <f t="shared" si="5"/>
        <v>További Szabadon választható tárgyak</v>
      </c>
      <c r="C60" t="str">
        <f>'3BNPS19'!A110</f>
        <v>3BAMT3SZT00017</v>
      </c>
      <c r="D60" t="str">
        <f>'3BNPS19'!B110</f>
        <v>Szakkollégiumi tevékenység</v>
      </c>
      <c r="E60">
        <f>IF(COUNT('3BNPS19'!I110)=1,1,IF(COUNT('3BNPS19'!N110)=1,2,IF(COUNT('3BNPS19'!S110)=1,3,IF(COUNT('3BNPS19'!X110)=1,4,IF(COUNT('3BNPS19'!AC110)=1,5,IF(COUNT('3BNPS19'!AH110)=1,6,7))))))</f>
        <v>4</v>
      </c>
      <c r="F60">
        <f>'3BNPS19'!E110+'3BNPS19'!J110+'3BNPS19'!O110+'3BNPS19'!T110+'3BNPS19'!Y110+'3BNPS19'!AD110+'3BNPS19'!AI110</f>
        <v>0</v>
      </c>
      <c r="G60">
        <f>'3BNPS19'!F110+'3BNPS19'!K110+'3BNPS19'!P110+'3BNPS19'!U110+'3BNPS19'!Z110+'3BNPS19'!AE110+'3BNPS19'!AJ110</f>
        <v>3</v>
      </c>
      <c r="H60">
        <f>'3BNPS19'!I110+'3BNPS19'!N110+'3BNPS19'!S110+'3BNPS19'!X110+'3BNPS19'!AC110+'3BNPS19'!AH110+'3BNPS19'!AM110</f>
        <v>5</v>
      </c>
      <c r="I60" t="str">
        <f>'3BNPS19'!AO110</f>
        <v>Szabó-Szentgróti Gábor</v>
      </c>
      <c r="J60" t="s">
        <v>280</v>
      </c>
    </row>
  </sheetData>
  <autoFilter ref="A1:J6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3BNPS19</vt:lpstr>
      <vt:lpstr>Munka2</vt:lpstr>
      <vt:lpstr>Munka1</vt:lpstr>
      <vt:lpstr>'3BNPS19'!Nyomtatási_terület</vt:lpstr>
    </vt:vector>
  </TitlesOfParts>
  <Company>Kaposvári Egyetem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davidj</dc:creator>
  <cp:lastModifiedBy>Ambrus Zoltán</cp:lastModifiedBy>
  <cp:lastPrinted>2017-05-31T11:26:50Z</cp:lastPrinted>
  <dcterms:created xsi:type="dcterms:W3CDTF">2008-01-10T16:03:48Z</dcterms:created>
  <dcterms:modified xsi:type="dcterms:W3CDTF">2019-08-13T09:45:34Z</dcterms:modified>
</cp:coreProperties>
</file>