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Mezőgazdasági mérnök\"/>
    </mc:Choice>
  </mc:AlternateContent>
  <bookViews>
    <workbookView xWindow="120" yWindow="345" windowWidth="15180" windowHeight="8595"/>
  </bookViews>
  <sheets>
    <sheet name="1BNMM17" sheetId="1" r:id="rId1"/>
  </sheets>
  <definedNames>
    <definedName name="_xlnm.Print_Area" localSheetId="0">'1BNMM17'!$A$1:$AH$167</definedName>
  </definedNames>
  <calcPr calcId="162913"/>
</workbook>
</file>

<file path=xl/calcChain.xml><?xml version="1.0" encoding="utf-8"?>
<calcChain xmlns="http://schemas.openxmlformats.org/spreadsheetml/2006/main">
  <c r="AF42" i="1" l="1"/>
  <c r="AD42" i="1"/>
  <c r="AC42" i="1"/>
  <c r="AB42" i="1"/>
  <c r="Z42" i="1"/>
  <c r="Y42" i="1"/>
  <c r="X42" i="1"/>
  <c r="V42" i="1"/>
  <c r="U42" i="1"/>
  <c r="T42" i="1"/>
  <c r="R42" i="1"/>
  <c r="Q42" i="1"/>
  <c r="P42" i="1"/>
  <c r="N42" i="1"/>
  <c r="M42" i="1"/>
  <c r="L42" i="1"/>
  <c r="J42" i="1"/>
  <c r="I42" i="1"/>
  <c r="F42" i="1"/>
  <c r="E42" i="1"/>
  <c r="H42" i="1"/>
  <c r="AF64" i="1" l="1"/>
  <c r="AD64" i="1"/>
  <c r="AC64" i="1"/>
  <c r="AB64" i="1"/>
  <c r="Z64" i="1"/>
  <c r="Y64" i="1"/>
  <c r="X64" i="1"/>
  <c r="V64" i="1"/>
  <c r="U64" i="1"/>
  <c r="T64" i="1"/>
  <c r="R64" i="1"/>
  <c r="Q64" i="1"/>
  <c r="P64" i="1"/>
  <c r="N64" i="1"/>
  <c r="M64" i="1"/>
  <c r="L64" i="1"/>
  <c r="J64" i="1"/>
  <c r="I64" i="1"/>
  <c r="H64" i="1"/>
  <c r="F64" i="1"/>
  <c r="E64" i="1"/>
  <c r="AE166" i="1"/>
  <c r="W166" i="1"/>
  <c r="S166" i="1"/>
  <c r="O166" i="1"/>
  <c r="K166" i="1"/>
  <c r="G166" i="1"/>
  <c r="AF100" i="1" l="1"/>
  <c r="AD100" i="1"/>
  <c r="AC100" i="1"/>
  <c r="AB100" i="1"/>
  <c r="Z100" i="1"/>
  <c r="Y100" i="1"/>
  <c r="X100" i="1"/>
  <c r="V100" i="1"/>
  <c r="U100" i="1"/>
  <c r="T100" i="1"/>
  <c r="R100" i="1"/>
  <c r="Q100" i="1"/>
  <c r="P100" i="1"/>
  <c r="N100" i="1"/>
  <c r="M100" i="1"/>
  <c r="L100" i="1"/>
  <c r="J100" i="1"/>
  <c r="I100" i="1"/>
  <c r="H100" i="1"/>
  <c r="F100" i="1"/>
  <c r="E100" i="1"/>
  <c r="D100" i="1" l="1"/>
  <c r="E146" i="1"/>
  <c r="F146" i="1"/>
  <c r="H146" i="1"/>
  <c r="I146" i="1"/>
  <c r="J146" i="1"/>
  <c r="L146" i="1"/>
  <c r="M146" i="1"/>
  <c r="N146" i="1"/>
  <c r="P146" i="1"/>
  <c r="Q146" i="1"/>
  <c r="R146" i="1"/>
  <c r="T146" i="1"/>
  <c r="U146" i="1"/>
  <c r="V146" i="1"/>
  <c r="X146" i="1"/>
  <c r="Y146" i="1"/>
  <c r="Z146" i="1"/>
  <c r="AB146" i="1"/>
  <c r="AC146" i="1"/>
  <c r="AD146" i="1"/>
  <c r="AF146" i="1"/>
  <c r="E131" i="1"/>
  <c r="F131" i="1"/>
  <c r="H131" i="1"/>
  <c r="I131" i="1"/>
  <c r="J131" i="1"/>
  <c r="L131" i="1"/>
  <c r="M131" i="1"/>
  <c r="N131" i="1"/>
  <c r="P131" i="1"/>
  <c r="Q131" i="1"/>
  <c r="R131" i="1"/>
  <c r="T131" i="1"/>
  <c r="U131" i="1"/>
  <c r="V131" i="1"/>
  <c r="X131" i="1"/>
  <c r="Y131" i="1"/>
  <c r="Z131" i="1"/>
  <c r="AB131" i="1"/>
  <c r="AC131" i="1"/>
  <c r="AD131" i="1"/>
  <c r="AF131" i="1"/>
  <c r="D146" i="1" l="1"/>
  <c r="D131" i="1"/>
  <c r="AF155" i="1" l="1"/>
  <c r="AD155" i="1"/>
  <c r="AC155" i="1"/>
  <c r="AB155" i="1"/>
  <c r="Z155" i="1"/>
  <c r="Y155" i="1"/>
  <c r="X155" i="1"/>
  <c r="V155" i="1"/>
  <c r="U155" i="1"/>
  <c r="T155" i="1"/>
  <c r="R155" i="1"/>
  <c r="Q155" i="1"/>
  <c r="P155" i="1"/>
  <c r="N155" i="1"/>
  <c r="M155" i="1"/>
  <c r="L155" i="1"/>
  <c r="J155" i="1"/>
  <c r="I155" i="1"/>
  <c r="H155" i="1"/>
  <c r="F155" i="1"/>
  <c r="E155" i="1"/>
  <c r="AF138" i="1"/>
  <c r="AD138" i="1"/>
  <c r="AC138" i="1"/>
  <c r="AB138" i="1"/>
  <c r="Z138" i="1"/>
  <c r="Y138" i="1"/>
  <c r="X138" i="1"/>
  <c r="V138" i="1"/>
  <c r="U138" i="1"/>
  <c r="T138" i="1"/>
  <c r="R138" i="1"/>
  <c r="Q138" i="1"/>
  <c r="P138" i="1"/>
  <c r="N138" i="1"/>
  <c r="M138" i="1"/>
  <c r="L138" i="1"/>
  <c r="J138" i="1"/>
  <c r="I138" i="1"/>
  <c r="H138" i="1"/>
  <c r="F138" i="1"/>
  <c r="E138" i="1"/>
  <c r="AF121" i="1"/>
  <c r="AD121" i="1"/>
  <c r="AC121" i="1"/>
  <c r="AB121" i="1"/>
  <c r="AA121" i="1"/>
  <c r="AA123" i="1" s="1"/>
  <c r="AA166" i="1" s="1"/>
  <c r="Z121" i="1"/>
  <c r="Y121" i="1"/>
  <c r="X121" i="1"/>
  <c r="V121" i="1"/>
  <c r="U121" i="1"/>
  <c r="T121" i="1"/>
  <c r="R121" i="1"/>
  <c r="Q121" i="1"/>
  <c r="P121" i="1"/>
  <c r="N121" i="1"/>
  <c r="M121" i="1"/>
  <c r="L121" i="1"/>
  <c r="J121" i="1"/>
  <c r="I121" i="1"/>
  <c r="H121" i="1"/>
  <c r="F121" i="1"/>
  <c r="E121" i="1"/>
  <c r="AF113" i="1"/>
  <c r="AD113" i="1"/>
  <c r="AC113" i="1"/>
  <c r="AB113" i="1"/>
  <c r="Z113" i="1"/>
  <c r="Y113" i="1"/>
  <c r="X113" i="1"/>
  <c r="V113" i="1"/>
  <c r="U113" i="1"/>
  <c r="T113" i="1"/>
  <c r="R113" i="1"/>
  <c r="Q113" i="1"/>
  <c r="P113" i="1"/>
  <c r="N113" i="1"/>
  <c r="M113" i="1"/>
  <c r="L113" i="1"/>
  <c r="K113" i="1"/>
  <c r="J113" i="1"/>
  <c r="I113" i="1"/>
  <c r="H113" i="1"/>
  <c r="F113" i="1"/>
  <c r="E113" i="1"/>
  <c r="AF95" i="1"/>
  <c r="AD95" i="1"/>
  <c r="AC95" i="1"/>
  <c r="AB95" i="1"/>
  <c r="Z95" i="1"/>
  <c r="Y95" i="1"/>
  <c r="X95" i="1"/>
  <c r="V95" i="1"/>
  <c r="U95" i="1"/>
  <c r="T95" i="1"/>
  <c r="R95" i="1"/>
  <c r="Q95" i="1"/>
  <c r="P95" i="1"/>
  <c r="N95" i="1"/>
  <c r="M95" i="1"/>
  <c r="L95" i="1"/>
  <c r="J95" i="1"/>
  <c r="I95" i="1"/>
  <c r="H95" i="1"/>
  <c r="F95" i="1"/>
  <c r="E95" i="1"/>
  <c r="AF86" i="1"/>
  <c r="AD86" i="1"/>
  <c r="AC86" i="1"/>
  <c r="AB86" i="1"/>
  <c r="Z86" i="1"/>
  <c r="Y86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AF76" i="1"/>
  <c r="AD76" i="1"/>
  <c r="AC76" i="1"/>
  <c r="AB76" i="1"/>
  <c r="Z76" i="1"/>
  <c r="Y76" i="1"/>
  <c r="X76" i="1"/>
  <c r="W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AF58" i="1"/>
  <c r="AD58" i="1"/>
  <c r="AC58" i="1"/>
  <c r="AB58" i="1"/>
  <c r="Z58" i="1"/>
  <c r="Y58" i="1"/>
  <c r="X58" i="1"/>
  <c r="V58" i="1"/>
  <c r="U58" i="1"/>
  <c r="T58" i="1"/>
  <c r="R58" i="1"/>
  <c r="Q58" i="1"/>
  <c r="P58" i="1"/>
  <c r="N58" i="1"/>
  <c r="M58" i="1"/>
  <c r="L58" i="1"/>
  <c r="J58" i="1"/>
  <c r="I58" i="1"/>
  <c r="H58" i="1"/>
  <c r="F58" i="1"/>
  <c r="E58" i="1"/>
  <c r="AF47" i="1"/>
  <c r="AD47" i="1"/>
  <c r="AC47" i="1"/>
  <c r="AB47" i="1"/>
  <c r="Z47" i="1"/>
  <c r="Y47" i="1"/>
  <c r="X47" i="1"/>
  <c r="V47" i="1"/>
  <c r="U47" i="1"/>
  <c r="T47" i="1"/>
  <c r="R47" i="1"/>
  <c r="Q47" i="1"/>
  <c r="P47" i="1"/>
  <c r="N47" i="1"/>
  <c r="M47" i="1"/>
  <c r="L47" i="1"/>
  <c r="J47" i="1"/>
  <c r="I47" i="1"/>
  <c r="H47" i="1"/>
  <c r="F47" i="1"/>
  <c r="E47" i="1"/>
  <c r="E123" i="1" l="1"/>
  <c r="H123" i="1"/>
  <c r="H162" i="1" s="1"/>
  <c r="H166" i="1" s="1"/>
  <c r="F123" i="1"/>
  <c r="F166" i="1" s="1"/>
  <c r="D42" i="1"/>
  <c r="P168" i="1"/>
  <c r="D58" i="1"/>
  <c r="D13" i="1" s="1"/>
  <c r="D76" i="1"/>
  <c r="D86" i="1"/>
  <c r="D113" i="1"/>
  <c r="D121" i="1"/>
  <c r="D47" i="1"/>
  <c r="D64" i="1"/>
  <c r="D14" i="1" s="1"/>
  <c r="D95" i="1"/>
  <c r="T168" i="1"/>
  <c r="T169" i="1"/>
  <c r="AB168" i="1"/>
  <c r="J123" i="1"/>
  <c r="M123" i="1"/>
  <c r="P123" i="1"/>
  <c r="P169" i="1"/>
  <c r="R123" i="1"/>
  <c r="U123" i="1"/>
  <c r="X123" i="1"/>
  <c r="Z123" i="1"/>
  <c r="AC123" i="1"/>
  <c r="AF123" i="1"/>
  <c r="AB123" i="1"/>
  <c r="AD123" i="1"/>
  <c r="I123" i="1"/>
  <c r="L123" i="1"/>
  <c r="N123" i="1"/>
  <c r="Q123" i="1"/>
  <c r="T123" i="1"/>
  <c r="V123" i="1"/>
  <c r="Y123" i="1"/>
  <c r="D16" i="1"/>
  <c r="D19" i="1"/>
  <c r="D12" i="1" l="1"/>
  <c r="D123" i="1"/>
  <c r="D122" i="1"/>
  <c r="D15" i="1" s="1"/>
  <c r="E166" i="1"/>
  <c r="E167" i="1" s="1"/>
  <c r="T162" i="1"/>
  <c r="T166" i="1" s="1"/>
  <c r="N166" i="1"/>
  <c r="I166" i="1"/>
  <c r="AD166" i="1"/>
  <c r="AF162" i="1"/>
  <c r="AF166" i="1" s="1"/>
  <c r="Z166" i="1"/>
  <c r="R166" i="1"/>
  <c r="P162" i="1"/>
  <c r="P166" i="1" s="1"/>
  <c r="J166" i="1"/>
  <c r="Y166" i="1"/>
  <c r="V166" i="1"/>
  <c r="Q166" i="1"/>
  <c r="L162" i="1"/>
  <c r="L166" i="1" s="1"/>
  <c r="F167" i="1"/>
  <c r="AB162" i="1"/>
  <c r="AB166" i="1" s="1"/>
  <c r="AC166" i="1"/>
  <c r="X162" i="1"/>
  <c r="X166" i="1" s="1"/>
  <c r="U166" i="1"/>
  <c r="M166" i="1"/>
  <c r="D11" i="1"/>
  <c r="D162" i="1" l="1"/>
  <c r="M167" i="1"/>
  <c r="U167" i="1"/>
  <c r="AC167" i="1"/>
  <c r="Q167" i="1"/>
  <c r="V167" i="1"/>
  <c r="Y167" i="1"/>
  <c r="J167" i="1"/>
  <c r="R167" i="1"/>
  <c r="Z167" i="1"/>
  <c r="AD167" i="1"/>
  <c r="I167" i="1"/>
  <c r="N167" i="1"/>
  <c r="D10" i="1"/>
  <c r="D24" i="1" s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E37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2. félévről 1. félévre módosítva</t>
        </r>
      </text>
    </comment>
    <comment ref="U72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5. félévre módosítva</t>
        </r>
      </text>
    </comment>
    <comment ref="Q7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</t>
        </r>
      </text>
    </comment>
    <comment ref="C104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M10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3. félévre módosítva, óraszám 0+4-ről 1+2-re módosítva, kredit 4-ről 2-re módosítva</t>
        </r>
      </text>
    </comment>
    <comment ref="C105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Q10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módosítva; óraszám 0+4-ről 1+2-re módosítva, kredit 4-ről 2-re módosítva</t>
        </r>
      </text>
    </comment>
    <comment ref="C10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U106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6. félévről 5. félévre módosítva; óraszám 0+4-ről 0+3-ra módosítva
</t>
        </r>
      </text>
    </comment>
    <comment ref="C107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8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M160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Az 5. félévről a 3. félévre módosítva</t>
        </r>
      </text>
    </comment>
    <comment ref="C161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Új tárgy</t>
        </r>
      </text>
    </comment>
  </commentList>
</comments>
</file>

<file path=xl/sharedStrings.xml><?xml version="1.0" encoding="utf-8"?>
<sst xmlns="http://schemas.openxmlformats.org/spreadsheetml/2006/main" count="792" uniqueCount="469">
  <si>
    <t>Mintatanterv</t>
  </si>
  <si>
    <t>Tantárgy státusza</t>
  </si>
  <si>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</si>
  <si>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</si>
  <si>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</si>
  <si>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</si>
  <si>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</si>
  <si>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</si>
  <si>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</si>
  <si>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</si>
  <si>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</si>
  <si>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</si>
  <si>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</si>
  <si>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</si>
  <si>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</si>
  <si>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</si>
  <si>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Alapozó modul</t>
  </si>
  <si>
    <t>k</t>
  </si>
  <si>
    <t>Kémia</t>
  </si>
  <si>
    <t>Genetika</t>
  </si>
  <si>
    <t>Biokémia</t>
  </si>
  <si>
    <t>gy</t>
  </si>
  <si>
    <t>Mikrobiológia</t>
  </si>
  <si>
    <t>Műszaki alapismeretek</t>
  </si>
  <si>
    <t>a., Növénytudományi ismeretek</t>
  </si>
  <si>
    <t>Gyepgazdálkodás</t>
  </si>
  <si>
    <t>Állategészségtan</t>
  </si>
  <si>
    <t>Haltenyésztés</t>
  </si>
  <si>
    <t>Nyúltenyésztés</t>
  </si>
  <si>
    <t>Számvitel és pénzgazdálkodás</t>
  </si>
  <si>
    <t>Marketing</t>
  </si>
  <si>
    <t>Egyéb tantárgyak</t>
  </si>
  <si>
    <t>Szakmai gyakorlat</t>
  </si>
  <si>
    <t>Üzemi gyakorlat</t>
  </si>
  <si>
    <t>Kecsketenyésztés</t>
  </si>
  <si>
    <t>Agrokémia</t>
  </si>
  <si>
    <t>Agrometeorológia és vízgazdálkodás</t>
  </si>
  <si>
    <t>Talajtan</t>
  </si>
  <si>
    <t>Növénynemesítés</t>
  </si>
  <si>
    <t>Növényvédelem</t>
  </si>
  <si>
    <t>Kertészet</t>
  </si>
  <si>
    <t>b., Állattudományi ismeretek</t>
  </si>
  <si>
    <t>d., Környezeti és minőségbiztosítási ismeretek</t>
  </si>
  <si>
    <t>A növénykórtan elméleti alapjai</t>
  </si>
  <si>
    <t>Növényvédelmi állattan elméleti alapjai</t>
  </si>
  <si>
    <t>Részletes növénykórtan</t>
  </si>
  <si>
    <t>Gyomnövények biológiája és ökológiája</t>
  </si>
  <si>
    <t>Gyomszabályozási technológiák</t>
  </si>
  <si>
    <t>Alkalmazott növényvédelmi állattan</t>
  </si>
  <si>
    <t>Precíziós növénytermesztés</t>
  </si>
  <si>
    <t>Gombaismeret</t>
  </si>
  <si>
    <t>Szőlészet - borászat</t>
  </si>
  <si>
    <t>Takarmány-gyártástechnológia</t>
  </si>
  <si>
    <t>Agrárgazdaságtan</t>
  </si>
  <si>
    <t>Oktatók</t>
  </si>
  <si>
    <t>Dr. Pál-Fám Ferenc</t>
  </si>
  <si>
    <t>Dr. Tornyos Gábor</t>
  </si>
  <si>
    <t>Dr. Keszthelyi Sándor</t>
  </si>
  <si>
    <t>Dr. Kazinczi Gabriella</t>
  </si>
  <si>
    <t>Takarmányozástani Tanszék</t>
  </si>
  <si>
    <t>Dr. Kerepesi Ildikó</t>
  </si>
  <si>
    <t>Dr. Berzsenyi Zoltán</t>
  </si>
  <si>
    <t>Dr. Holló István</t>
  </si>
  <si>
    <t>Konzulens tanár</t>
  </si>
  <si>
    <t>Tanszék, ahol a dolgozat készül</t>
  </si>
  <si>
    <t>Szakmai idegen nyelv 1.</t>
  </si>
  <si>
    <t>Szakmai idegen nyelv 2.</t>
  </si>
  <si>
    <t>Állattan-állatélettan 1.</t>
  </si>
  <si>
    <t>Növénytan-növényélettan 1.</t>
  </si>
  <si>
    <t>Állattan-állatélettan 2.</t>
  </si>
  <si>
    <t>Növénytan-növényélettan 2.</t>
  </si>
  <si>
    <t>Mezőgazdasági alapismeretek 1.</t>
  </si>
  <si>
    <t>Mezőgazdasági alapismeretek 2.</t>
  </si>
  <si>
    <t>Növénytermesztéstan 1.</t>
  </si>
  <si>
    <t>Növénytermesztéstan 2.</t>
  </si>
  <si>
    <t>Állattenyésztéstan 1.</t>
  </si>
  <si>
    <t>Takarmányozástan 1.</t>
  </si>
  <si>
    <t>Állattenyésztéstan 2.</t>
  </si>
  <si>
    <t>Takarmányozástan 2.</t>
  </si>
  <si>
    <t>Üzemgazdaságtan 1.</t>
  </si>
  <si>
    <t>Üzemgazdaságtan 2.</t>
  </si>
  <si>
    <t>Testnevelés 1.</t>
  </si>
  <si>
    <t>Testnevelés 2.</t>
  </si>
  <si>
    <t>Baromfikeltetés 1.</t>
  </si>
  <si>
    <t>Baromfikeltetés 2.</t>
  </si>
  <si>
    <t>Marketing és Kereskedelem Tanszék</t>
  </si>
  <si>
    <t>Állattenyésztéstan 3.</t>
  </si>
  <si>
    <t>Összes kredit</t>
  </si>
  <si>
    <t>Kód</t>
  </si>
  <si>
    <t>Tantárgy</t>
  </si>
  <si>
    <t>Előfeltétel</t>
  </si>
  <si>
    <t>Kötelező tárgyak</t>
  </si>
  <si>
    <t>Összesen</t>
  </si>
  <si>
    <t>Környezet- és tájgazdálkodás</t>
  </si>
  <si>
    <t>Szakmai idegen nyelv 3.</t>
  </si>
  <si>
    <t>Szaknyelvi szigorlat</t>
  </si>
  <si>
    <t>sz</t>
  </si>
  <si>
    <t>Szaknyelvi előkészítő</t>
  </si>
  <si>
    <t>Heim Lívia</t>
  </si>
  <si>
    <t>Dr. Áprily Szilvia</t>
  </si>
  <si>
    <t>Dr. Hoffmann Richárd</t>
  </si>
  <si>
    <t>Gazdasági ismeretek</t>
  </si>
  <si>
    <t>Dr. Gombos Sándor</t>
  </si>
  <si>
    <t>Dr. Princz Zoltán</t>
  </si>
  <si>
    <t>Agrárgazdasági és Menedzsment Tanszék</t>
  </si>
  <si>
    <t>Dr. Sütő Zoltán</t>
  </si>
  <si>
    <t>Dr. Matics Zsolt</t>
  </si>
  <si>
    <t>Regionális Tudományok és Statisztika Tanszék</t>
  </si>
  <si>
    <t>Pénzügy és Közgazdaságtan Tanszék</t>
  </si>
  <si>
    <t>Számvitel és Jog Tanszék</t>
  </si>
  <si>
    <t>Vargáné dr. Visi Éva</t>
  </si>
  <si>
    <t>Dr. Kelemen János</t>
  </si>
  <si>
    <t>Dr. Tossenberger János</t>
  </si>
  <si>
    <t>Növénytermesztéstani szigorlat</t>
  </si>
  <si>
    <t>Állattenyésztéstani szigorlat</t>
  </si>
  <si>
    <t>Takarmányozástani szigorlat</t>
  </si>
  <si>
    <t>Szakmai idegen nyelv 4.</t>
  </si>
  <si>
    <t>Dr. Lukács Aurél István</t>
  </si>
  <si>
    <t>Állattan-állatélettan 1., Biokémia</t>
  </si>
  <si>
    <t>Növénytan-növényélettan 2., Növénytermesztéstan 1.</t>
  </si>
  <si>
    <t>Növénytan-növényélettan 2., Növényvédelmi állattan elméleti alapjai</t>
  </si>
  <si>
    <t>Növénytan-növényélettan 2., Növényvédelem</t>
  </si>
  <si>
    <t>Mezőgazdasági géptan 1. (Növénytermesztés gépei)</t>
  </si>
  <si>
    <t>Mezőgazdasági géptan 2. (Állattenyésztés gépei)</t>
  </si>
  <si>
    <t>Mezőgazdasági és vidékfejlesztési támogatások</t>
  </si>
  <si>
    <t>Dr. Gerencsér Zsolt</t>
  </si>
  <si>
    <t>Dr. Tóth Tamás</t>
  </si>
  <si>
    <t>Dr. Nagy István</t>
  </si>
  <si>
    <t>Kötelezően választandó és szabadon választható tárgyak specializációnként</t>
  </si>
  <si>
    <t>Kötelezően választandó B tárgyak</t>
  </si>
  <si>
    <t>Dr. Zomborszky Zoltán</t>
  </si>
  <si>
    <t>Dr. Burucs Zoltán</t>
  </si>
  <si>
    <t>Dr. Végvári György</t>
  </si>
  <si>
    <t>Dr. Varga Dániel</t>
  </si>
  <si>
    <t>Sport Iroda és Létesítmény Központ</t>
  </si>
  <si>
    <t>Idegen Nyelvi Igazgatóság</t>
  </si>
  <si>
    <t>Európai Uniós ismeretek</t>
  </si>
  <si>
    <t>a., Természettudományos alapismeretek</t>
  </si>
  <si>
    <t>b., Mérnöki alapismeretek</t>
  </si>
  <si>
    <t>c., Mezőgazdasági és technológiai alapismeretek</t>
  </si>
  <si>
    <t>Élelmiszerlánc-biztonsági ismeretek</t>
  </si>
  <si>
    <t>d., Gazdasági és humán alapismeretek</t>
  </si>
  <si>
    <t>Összesen:</t>
  </si>
  <si>
    <t>Követelmény: 15-25</t>
  </si>
  <si>
    <t>Követelmény: 4-10</t>
  </si>
  <si>
    <t>Követelmény: 15-30</t>
  </si>
  <si>
    <t>Követelmény: 5-12</t>
  </si>
  <si>
    <t>c., Gazdasági és társadalmi ismeretek</t>
  </si>
  <si>
    <t>Mezőgazdasági mérnöki szakmai ismeretek (törzsmodul)</t>
  </si>
  <si>
    <t>Állatvédelem és az állattartás etikai elvei</t>
  </si>
  <si>
    <t>Dr. Metzger Szilvia</t>
  </si>
  <si>
    <t>1. Növénytermesztési és növényvédelmi specializáció</t>
  </si>
  <si>
    <t>2. Állattenyésztési specializáció</t>
  </si>
  <si>
    <t>Szaporodásbiológia</t>
  </si>
  <si>
    <t>Dr. Kucska Balázs</t>
  </si>
  <si>
    <t>Andrássyné Dr. Baka Gabriella</t>
  </si>
  <si>
    <t>Tej- és húsipari ismeretek</t>
  </si>
  <si>
    <t>Mezőgazdasági statisztika</t>
  </si>
  <si>
    <t>Tápanyaggazdálkodás</t>
  </si>
  <si>
    <t>Növénytan-növényélettan 2., Agrometerológia és vízgazdálkodás</t>
  </si>
  <si>
    <t>Növénytermesztéstan 2., Növénytan-növényélettan 2., Tápanyaggazdálkodás</t>
  </si>
  <si>
    <t>Állattenyésztéstan 1., Takarmányozástan 1,</t>
  </si>
  <si>
    <t>Őshonos állatok tenyésztése és védelme</t>
  </si>
  <si>
    <t>Dr. Hoffmann Richard</t>
  </si>
  <si>
    <t>Dr. Kiss Attila</t>
  </si>
  <si>
    <t>Dr. Pónya Zsolt</t>
  </si>
  <si>
    <t>Dr. Rudolf Kinga</t>
  </si>
  <si>
    <t>Lótenyésztés</t>
  </si>
  <si>
    <t>Agrárinformatika</t>
  </si>
  <si>
    <t>Állattenyésztési munkagyakorlat 1. (kisállat tenyésztés)</t>
  </si>
  <si>
    <t xml:space="preserve">Növénytermesztési munkagyakorlat 1. </t>
  </si>
  <si>
    <t>Növénytermesztési munkagyakorlat 2.</t>
  </si>
  <si>
    <t>Állattenyésztési munkagyakorlat 1.</t>
  </si>
  <si>
    <t>Növénytermesztési munkagyakorlat 1.</t>
  </si>
  <si>
    <t>Növénytermesztési munkagyakorlat 2
Állattenyésztési munkagyakorlat 2.</t>
  </si>
  <si>
    <t>Dr. Stettner Eleonóra</t>
  </si>
  <si>
    <t>Dr. Barna Róbert</t>
  </si>
  <si>
    <t>Koponicsné Dr. Györke Diána</t>
  </si>
  <si>
    <t>Dr. Parádi-Dolgos Anett</t>
  </si>
  <si>
    <t>Dr. Nagy Mónika Zita</t>
  </si>
  <si>
    <t>Dr. Fertő Imre</t>
  </si>
  <si>
    <t>Dr. Wickert Irén</t>
  </si>
  <si>
    <t>Dr. Borbély Csaba</t>
  </si>
  <si>
    <t>Dr. Szigeti Orsolya</t>
  </si>
  <si>
    <t>Dr. Kőműves Zsolt</t>
  </si>
  <si>
    <t>Vargáné Dr. Visi Éva</t>
  </si>
  <si>
    <t>Vezetés és szervezés</t>
  </si>
  <si>
    <t>Munkavédelem és munkabiztonsági ismeretek</t>
  </si>
  <si>
    <t>b</t>
  </si>
  <si>
    <t>Vönöczky Áron</t>
  </si>
  <si>
    <t>Kusz Viktória</t>
  </si>
  <si>
    <t>Takarmányozástan 2,</t>
  </si>
  <si>
    <t>Gyakorlati szigorlat</t>
  </si>
  <si>
    <t>Dr. Vincze Anikó</t>
  </si>
  <si>
    <t>Szakfelelős: Prof. Dr. Sütő Zoltán, egyetemi tanár</t>
  </si>
  <si>
    <t>Gazdasági állatok etológiája</t>
  </si>
  <si>
    <t>Dr. Molnár Marcell</t>
  </si>
  <si>
    <t>Nappali munkarend</t>
  </si>
  <si>
    <t>Féléves (15 hét)</t>
  </si>
  <si>
    <t>Heti (munka- és üzemi gyakorlatok óraszámai nélkül)</t>
  </si>
  <si>
    <t>Tantervi kredit</t>
  </si>
  <si>
    <t>KKK előírás</t>
  </si>
  <si>
    <t>min. 10</t>
  </si>
  <si>
    <t xml:space="preserve">                        mérnöki alapismeretek</t>
  </si>
  <si>
    <t xml:space="preserve">                        természettudományos alapismeretek</t>
  </si>
  <si>
    <t xml:space="preserve">                        mezőgazdasági és technológiai alapismeretek</t>
  </si>
  <si>
    <t xml:space="preserve">                        gazdasági és humán alapismeretek</t>
  </si>
  <si>
    <t xml:space="preserve">                        mezőgazdasági mérnöki szakmai ismeretek</t>
  </si>
  <si>
    <t xml:space="preserve">                        komplex gyakorlati ismeretek</t>
  </si>
  <si>
    <t>min.30</t>
  </si>
  <si>
    <t>15-25</t>
  </si>
  <si>
    <t>4-10</t>
  </si>
  <si>
    <t>15-30</t>
  </si>
  <si>
    <t>5-12</t>
  </si>
  <si>
    <t>Szabadon választható tantárgyak:</t>
  </si>
  <si>
    <r>
      <t xml:space="preserve">                       </t>
    </r>
    <r>
      <rPr>
        <i/>
        <sz val="10"/>
        <rFont val="Arial"/>
        <family val="2"/>
        <charset val="238"/>
      </rPr>
      <t xml:space="preserve"> szakdolgozat</t>
    </r>
  </si>
  <si>
    <t>75-100</t>
  </si>
  <si>
    <t>Kötelezően választandó tantárgyak (mg-i mérnöki szakmai ismereten belül):</t>
  </si>
  <si>
    <t>Gyakorlati végszigorlat; Növénytermesztéstani szigorlat, Állattenyésztéstani szigorlat</t>
  </si>
  <si>
    <t>210</t>
  </si>
  <si>
    <t xml:space="preserve">                        Növényterm. és növényvédelmi specializáció</t>
  </si>
  <si>
    <t xml:space="preserve">                        Állattenyésztési specializáció</t>
  </si>
  <si>
    <t>Állattenyésztéstan 1., Állattenyésztéstan 2., Állattenyésztéstan 3.</t>
  </si>
  <si>
    <t>Mezőgazdasági mérnöki (BSc) alapszak</t>
  </si>
  <si>
    <t>Kredit: növényterm. és növ.véd spec.</t>
  </si>
  <si>
    <t>Kredit: állattenyésztési spec.</t>
  </si>
  <si>
    <t>Élelmiszerkémia</t>
  </si>
  <si>
    <t>Követelmény (törzsmodul- szakdolg. és üzemi gyak. nélkül): 75-100</t>
  </si>
  <si>
    <t>kötelező + szabadon választható min. 25</t>
  </si>
  <si>
    <t>Zoology - Animal Physiology 1.</t>
  </si>
  <si>
    <t>Botany - Plant Physiology 1.</t>
  </si>
  <si>
    <t>Chemistry</t>
  </si>
  <si>
    <t>Genetics</t>
  </si>
  <si>
    <t>Zoology - Animal Physiology 2.</t>
  </si>
  <si>
    <t>Botany - Plant Physiology 2.</t>
  </si>
  <si>
    <t>Biochemistry</t>
  </si>
  <si>
    <t>Technical Fundamentals</t>
  </si>
  <si>
    <t>Basics of Agriculture 1.</t>
  </si>
  <si>
    <t>Basics of Agriculture 2.</t>
  </si>
  <si>
    <t>Agricultural Chemistry</t>
  </si>
  <si>
    <t>Food Chemistry</t>
  </si>
  <si>
    <t>Agricultural Mechanics 1. (Machinery for Crop Production)</t>
  </si>
  <si>
    <t>Agricultural Mechanics 2. (Machinery for Animal Breeding)</t>
  </si>
  <si>
    <t>Microbiology</t>
  </si>
  <si>
    <t>Soil Science</t>
  </si>
  <si>
    <t>Agrometeorology and Water Management</t>
  </si>
  <si>
    <t>European Union Studies</t>
  </si>
  <si>
    <t>Economic Studies</t>
  </si>
  <si>
    <t>Crop Production 1.</t>
  </si>
  <si>
    <t>Crop Production 2.</t>
  </si>
  <si>
    <t>Plant Breeding</t>
  </si>
  <si>
    <t>Husbandry</t>
  </si>
  <si>
    <t>Crop Protection</t>
  </si>
  <si>
    <t>Horticulture</t>
  </si>
  <si>
    <t>Grassland Management</t>
  </si>
  <si>
    <t>Study of Animal Breeding 1.</t>
  </si>
  <si>
    <t>Study of Animal Breeding 2.</t>
  </si>
  <si>
    <t>Study of Animal Breeding 3.</t>
  </si>
  <si>
    <t>Animal Nutrition 1.</t>
  </si>
  <si>
    <t>Animal Nutrition 2.</t>
  </si>
  <si>
    <t>Agricultural Statistics</t>
  </si>
  <si>
    <t>Agricultural Economics</t>
  </si>
  <si>
    <t>Accountance</t>
  </si>
  <si>
    <t>Farm Management 1.</t>
  </si>
  <si>
    <t>Farm Management 2.</t>
  </si>
  <si>
    <t>Management and Organization</t>
  </si>
  <si>
    <t>Labour Safety Studies</t>
  </si>
  <si>
    <t>Environmental and Landscape Protection</t>
  </si>
  <si>
    <t xml:space="preserve">Food Chain Safety </t>
  </si>
  <si>
    <t>Physical Education 1.</t>
  </si>
  <si>
    <t>Physical Education 2.</t>
  </si>
  <si>
    <t>Professional Terms in Foreign Languages Preparation</t>
  </si>
  <si>
    <t>Professional Foreign Language 1.</t>
  </si>
  <si>
    <t>Professional Foreign Language 2.</t>
  </si>
  <si>
    <t>Theoretical Basics of Phytopathology</t>
  </si>
  <si>
    <t>Basics of Plant Protective Zoology</t>
  </si>
  <si>
    <t>Biology and Ecology of Weeds</t>
  </si>
  <si>
    <t>Precision Plant Growing</t>
  </si>
  <si>
    <t>Applied Plant Protecting Zoology</t>
  </si>
  <si>
    <t>Detailed Plant Pathology</t>
  </si>
  <si>
    <t>Weed Controlling Technologies</t>
  </si>
  <si>
    <t>Mycology</t>
  </si>
  <si>
    <t>Viticulture</t>
  </si>
  <si>
    <t>Fodder Production Technology</t>
  </si>
  <si>
    <t>Animal Protection and Ethics</t>
  </si>
  <si>
    <t>Poulrty Incubation 1.</t>
  </si>
  <si>
    <t>Poultry Incubation 2.</t>
  </si>
  <si>
    <t>Biology of Reproduction</t>
  </si>
  <si>
    <t>Goat Breeding</t>
  </si>
  <si>
    <t>Rabbit Breeding</t>
  </si>
  <si>
    <t>Fish Production</t>
  </si>
  <si>
    <t>Horse Breeding</t>
  </si>
  <si>
    <t>Professional Farm Practice</t>
  </si>
  <si>
    <t>Breeding and Protecting Traditional Animal Species</t>
  </si>
  <si>
    <t>Dairy Industry and Food Processing Technologies</t>
  </si>
  <si>
    <t>Ethology of Farm Animals</t>
  </si>
  <si>
    <t>Dr. Toldi Gyula</t>
  </si>
  <si>
    <t>Professional Foreign Language 3.</t>
  </si>
  <si>
    <t>Professional Foreign Language 4.</t>
  </si>
  <si>
    <t>Agricultural Informatics</t>
  </si>
  <si>
    <t>Animal Health</t>
  </si>
  <si>
    <t>Practical Training in Crop Production 1.</t>
  </si>
  <si>
    <t>Practical Training in Crop Production 2.</t>
  </si>
  <si>
    <t>Plant Nutrition</t>
  </si>
  <si>
    <t>Comprehensive Exam on Crop Production Studies</t>
  </si>
  <si>
    <t>Comprehensive Exam on Animal Nutrition Studies</t>
  </si>
  <si>
    <t>Comprehensive Exam - Animal Breeding Studies</t>
  </si>
  <si>
    <t>Comprehensive Exam on Practical Studies and Skills</t>
  </si>
  <si>
    <t>Állattenyésztési munkagyakorlat 2. (nagyállat tenyésztés)</t>
  </si>
  <si>
    <t>Összkredit (alapozó + törzs)</t>
  </si>
  <si>
    <t>Comprehensive Exam on Professional Foreign Language Studies</t>
  </si>
  <si>
    <t>Labour Market</t>
  </si>
  <si>
    <t>Ecological Farming</t>
  </si>
  <si>
    <t>Ökológiai gazdálkodás</t>
  </si>
  <si>
    <t>Dr. Farkas Sándor</t>
  </si>
  <si>
    <t>Kalkulus</t>
  </si>
  <si>
    <t>Nemzetközi Gazdasági Kapcsolatok</t>
  </si>
  <si>
    <t>Szakmai idegen nyelv 1-2-3.</t>
  </si>
  <si>
    <t>Dr. Szász Sándor</t>
  </si>
  <si>
    <t>Agrárjog és közigazgatás</t>
  </si>
  <si>
    <t>Agricultural Law adn Public Administration</t>
  </si>
  <si>
    <t>Dr. Pósa Roland</t>
  </si>
  <si>
    <t>Földművelés-földhasználat</t>
  </si>
  <si>
    <t>Földművelés-földhasználat, Növénytermesztéstan 1.</t>
  </si>
  <si>
    <t>Szabadon választható C tárgyak - min. 10 kreditértékben kell szabadon választható tárgyat felvenni a 210 kredit megszerzéséhez</t>
  </si>
  <si>
    <t>Egyéb szabadon választható tárgyak mindkét specializáció hallgatói számára</t>
  </si>
  <si>
    <t>Munkaerő-piaci ismeretek</t>
  </si>
  <si>
    <t>1BBIO1ATA10017</t>
  </si>
  <si>
    <t>1BNNT1NN100000</t>
  </si>
  <si>
    <t>1BBIO1KEM00017</t>
  </si>
  <si>
    <t>1BEAT1AA200000</t>
  </si>
  <si>
    <t>1BNTN1NTN20017</t>
  </si>
  <si>
    <t>1BBKT1BIK00000</t>
  </si>
  <si>
    <t>1BINF1AIN00017</t>
  </si>
  <si>
    <t>1BTTT1MUA00017</t>
  </si>
  <si>
    <t>1BNÖV1MEA10017</t>
  </si>
  <si>
    <t>1BNÖV1MEA20017</t>
  </si>
  <si>
    <t>1BEBT1AGK00000</t>
  </si>
  <si>
    <t>1BEBT2ELK00000</t>
  </si>
  <si>
    <t>1BTTT1MEG10017</t>
  </si>
  <si>
    <t>1BLMM15ÁLLTGÉP00000</t>
  </si>
  <si>
    <t>1BEAT1MIB00000-2</t>
  </si>
  <si>
    <t>1BTEE1TAL00017</t>
  </si>
  <si>
    <t>1BAMV1AMV00010-2</t>
  </si>
  <si>
    <t>1BAGM1EUI00017</t>
  </si>
  <si>
    <t>1BTTT1AJK00017</t>
  </si>
  <si>
    <t>3bpkg1gis00003-2</t>
  </si>
  <si>
    <t>1BAMT1MPI00017</t>
  </si>
  <si>
    <t>1BNTN1NTT10017</t>
  </si>
  <si>
    <t>1BNTN1NON00017</t>
  </si>
  <si>
    <t>1BNNT1NOV00000</t>
  </si>
  <si>
    <t>1BNTN1NTT20017</t>
  </si>
  <si>
    <t>1BNTN11TAG00017</t>
  </si>
  <si>
    <t>1BNNT1NSZ00000</t>
  </si>
  <si>
    <t>1BNNT1KRT00000-2</t>
  </si>
  <si>
    <t>1BATM1AT100000</t>
  </si>
  <si>
    <t>1BTAK1TT100000-4</t>
  </si>
  <si>
    <t>1BATT1ATT20017</t>
  </si>
  <si>
    <t>1BTAK1TT200000-2</t>
  </si>
  <si>
    <t>1BTAK1TSZ00000</t>
  </si>
  <si>
    <t>1BATT1ATT30017</t>
  </si>
  <si>
    <t>1BEAT1AET00010</t>
  </si>
  <si>
    <t>1BATM1ASZ00000</t>
  </si>
  <si>
    <t>1BRTS1MES00017</t>
  </si>
  <si>
    <t>1BAMT1AGG00000</t>
  </si>
  <si>
    <t>1BSZJ1SZP00017</t>
  </si>
  <si>
    <t>3BAMT1UZ100001</t>
  </si>
  <si>
    <t>3BAMT1UZ200000</t>
  </si>
  <si>
    <t>3BMAR1MAR00000-5</t>
  </si>
  <si>
    <t>1BAMT1VSZ00001</t>
  </si>
  <si>
    <t>1BAGM1MVI00017</t>
  </si>
  <si>
    <t>1BAQU1KTG00017</t>
  </si>
  <si>
    <t>1BELE1ELB00017</t>
  </si>
  <si>
    <t>1BIDE1SZN10017</t>
  </si>
  <si>
    <t>1BIDE1SZN20017</t>
  </si>
  <si>
    <t>1BIDE1SZN30017</t>
  </si>
  <si>
    <t>0BICS1ASZ00000</t>
  </si>
  <si>
    <t>1BATM1ALT10017</t>
  </si>
  <si>
    <t>1BATM1ALT20017</t>
  </si>
  <si>
    <t>1BALT1NOM10017</t>
  </si>
  <si>
    <t>1BALT1NOM20017</t>
  </si>
  <si>
    <t>1BATM1LGS00000</t>
  </si>
  <si>
    <t>1BATM1UGY00014-4</t>
  </si>
  <si>
    <t>1BNNT2NKE00000</t>
  </si>
  <si>
    <t>1BNNT2NVÁ00000</t>
  </si>
  <si>
    <t>1BNNT3GBO00001</t>
  </si>
  <si>
    <t>1BNNT3ANA00010</t>
  </si>
  <si>
    <t>1BNNT2RNK00000-2</t>
  </si>
  <si>
    <t>1BNNT1GST00000-3</t>
  </si>
  <si>
    <t>1BNNT3GOI00000-3</t>
  </si>
  <si>
    <t>1BNNT3SZB00000</t>
  </si>
  <si>
    <t>1BTAK2TGY00000</t>
  </si>
  <si>
    <t>1BATM1BKE10017</t>
  </si>
  <si>
    <t>1BATM2BK200000</t>
  </si>
  <si>
    <t>1BELE1SZB00017</t>
  </si>
  <si>
    <t>1BATM2KET00000</t>
  </si>
  <si>
    <t>1BABT3NYT00000</t>
  </si>
  <si>
    <t>1BAQU3HAL00017</t>
  </si>
  <si>
    <t>1BLOV3LOT00017</t>
  </si>
  <si>
    <t>1BATM3OSA00017</t>
  </si>
  <si>
    <t>1BTTT3THI00017</t>
  </si>
  <si>
    <t>1BVAD3GAA00017</t>
  </si>
  <si>
    <t>0BICS3SZE00017</t>
  </si>
  <si>
    <t>1BIDE3SZN40017</t>
  </si>
  <si>
    <t>1BTKT3OKG00017</t>
  </si>
  <si>
    <t>1BTAK3MVT00017</t>
  </si>
  <si>
    <t>0BSCS1TE100000-2</t>
  </si>
  <si>
    <t>0BSCS1TE200000-2</t>
  </si>
  <si>
    <t>1BNTN1GYE00017</t>
  </si>
  <si>
    <t>Matematika és Informatika Tanszék</t>
  </si>
  <si>
    <t>1BAGB1GEN00017</t>
  </si>
  <si>
    <t>1BNTN1FOF00017</t>
  </si>
  <si>
    <t>1BNNT3PNT00017</t>
  </si>
  <si>
    <t>1BMAT1KAS00017</t>
  </si>
  <si>
    <t>1BTKG3ALV00017</t>
  </si>
  <si>
    <t>Calculus</t>
  </si>
  <si>
    <t>Kémia szintrehozó</t>
  </si>
  <si>
    <t>Biológia szintrehozó</t>
  </si>
  <si>
    <t>Chemistry Preliminary Course</t>
  </si>
  <si>
    <t>Biology Preliminary Course</t>
  </si>
  <si>
    <t>Kémia szintrehozó**</t>
  </si>
  <si>
    <t>Biológia szintrehozó**</t>
  </si>
  <si>
    <t>Érvényes: 2018. szeptembertől</t>
  </si>
  <si>
    <t>Ölbeiné Dr. Horvatovich Katalin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</si>
  <si>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</si>
  <si>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Egyetemi Könyvtár</t>
  </si>
  <si>
    <t>Huszárné Szabó Mária</t>
  </si>
  <si>
    <t>Dr. Szabó András</t>
  </si>
  <si>
    <t>Szakdolgozat 1 - Szakirodalmi forrásismeret</t>
  </si>
  <si>
    <t>Szakdolgozat 2 - Tudományos dolgozatok készítése</t>
  </si>
  <si>
    <t>Szakdolgozat 3 - Munkaterv végrehajtása</t>
  </si>
  <si>
    <t>Szakdolgozat 4 - Munkaterv végrehajtása</t>
  </si>
  <si>
    <t>Szakdolgozat 5 - Munkaterv végrehajtása</t>
  </si>
  <si>
    <t>Szakdolgozat 3 - Munkaterv végrehajtása
Szakdolgozat 4 - Munkaterv végrehajtása</t>
  </si>
  <si>
    <t>Diploma Work 1 - Information Source</t>
  </si>
  <si>
    <t>Diploma Work 2 - Writing Research Papers</t>
  </si>
  <si>
    <t>Diploma Work 3 - Conducting Workplan</t>
  </si>
  <si>
    <t>Diploma Work 4 - Conducting Workplan</t>
  </si>
  <si>
    <t>Diploma Work 5 - Conducting Workplan</t>
  </si>
  <si>
    <t>Tender Writing and Project Management</t>
  </si>
  <si>
    <t>Projekt- és pályázati menedzsment</t>
  </si>
  <si>
    <t>Agricultural and Rural Developmental Supports</t>
  </si>
  <si>
    <t>Biokémiai Intézeti Tanszék</t>
  </si>
  <si>
    <t>Élettani és Állathigiéniai Intézeti Tanszék</t>
  </si>
  <si>
    <t>Növénytermesztési és Növényvédelmi Intézeti Tanszék</t>
  </si>
  <si>
    <t>Táplálkozástudományi és Termeléstechnológiai Intézeti Tanszék</t>
  </si>
  <si>
    <t>Állattenyésztés-technológia és Menedzsment Intézeti Tanszék</t>
  </si>
  <si>
    <t>Természeti Erőforrások Intézeti Tanszék</t>
  </si>
  <si>
    <t>Természetvédelmi és Környezetgazdálkodási Intézeti Tanszék</t>
  </si>
  <si>
    <t>Állatnemesítési Intézeti Tanszék</t>
  </si>
  <si>
    <t>Takarmányozástani Intézeti Tanszék</t>
  </si>
  <si>
    <t>Aquakultúra és Halgazdálkodási Intézeti Tanszék</t>
  </si>
  <si>
    <t>Hippológia Intézeti Tanszék</t>
  </si>
  <si>
    <t>Vadbiológiai és Etológiai Intézeti Tanszék</t>
  </si>
  <si>
    <t>Tanszék: Állattenyésztés-technológia és Menedzsment Intézeti Tanszék</t>
  </si>
  <si>
    <t>Dr. Szabó-Szentgróti Gábor</t>
  </si>
  <si>
    <t>Szakdolgozati témaválasztás: 3. félévben, kutatómunka megkezdése: 4. félévtől</t>
  </si>
  <si>
    <t>Mikotoxinok az Élelmiszerláncban Kutatócsoport</t>
  </si>
  <si>
    <t>1BBIO1KSZ00018</t>
  </si>
  <si>
    <t>1BEAT1BSZ00018</t>
  </si>
  <si>
    <t>1BEGK1SZD10018</t>
  </si>
  <si>
    <t>1BEGK1SZD20018</t>
  </si>
  <si>
    <t>1BEGK1SZD30018</t>
  </si>
  <si>
    <t>1BEGK1SZD40018</t>
  </si>
  <si>
    <t>1BEGK1SZD50018</t>
  </si>
  <si>
    <t>1BAGM3PPM00018</t>
  </si>
  <si>
    <t>Képzési program (KPR) kódja: 1BNMM18</t>
  </si>
  <si>
    <t>Practical Training in Animal Breeding 1. (poultry, rabbit)</t>
  </si>
  <si>
    <t>Practical Training in Animal Breeding 2. (ruminants, horse, pig)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</si>
</sst>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right" vertical="center"/>
    </xf>
    <xf numFmtId="0" fontId="1" fillId="7" borderId="3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vertical="center"/>
    </xf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right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1" fontId="9" fillId="0" borderId="34" xfId="0" applyNumberFormat="1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shrinkToFit="1"/>
    </xf>
    <xf numFmtId="1" fontId="9" fillId="0" borderId="4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7" fillId="7" borderId="58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vertical="center"/>
    </xf>
    <xf numFmtId="0" fontId="1" fillId="8" borderId="4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/>
    </xf>
    <xf numFmtId="0" fontId="1" fillId="0" borderId="4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0" borderId="48" xfId="0" applyFont="1" applyFill="1" applyBorder="1"/>
    <xf numFmtId="0" fontId="1" fillId="0" borderId="22" xfId="0" applyFont="1" applyFill="1" applyBorder="1"/>
    <xf numFmtId="0" fontId="1" fillId="8" borderId="4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1" fillId="8" borderId="63" xfId="0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/>
    </xf>
    <xf numFmtId="0" fontId="1" fillId="8" borderId="6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" fillId="0" borderId="42" xfId="0" applyFont="1" applyBorder="1" applyAlignment="1">
      <alignment horizontal="left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0" fontId="1" fillId="6" borderId="62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61" xfId="0" applyFont="1" applyFill="1" applyBorder="1" applyAlignment="1">
      <alignment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" fillId="6" borderId="22" xfId="0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6" borderId="32" xfId="0" applyFont="1" applyFill="1" applyBorder="1"/>
    <xf numFmtId="49" fontId="7" fillId="7" borderId="47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49" fontId="9" fillId="9" borderId="57" xfId="0" applyNumberFormat="1" applyFont="1" applyFill="1" applyBorder="1" applyAlignment="1">
      <alignment horizontal="center" vertical="center" wrapText="1"/>
    </xf>
    <xf numFmtId="49" fontId="9" fillId="9" borderId="32" xfId="0" applyNumberFormat="1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9" borderId="52" xfId="0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9" fillId="9" borderId="52" xfId="0" applyNumberFormat="1" applyFont="1" applyFill="1" applyBorder="1" applyAlignment="1">
      <alignment horizontal="center" vertical="center" wrapText="1"/>
    </xf>
    <xf numFmtId="49" fontId="9" fillId="9" borderId="54" xfId="0" applyNumberFormat="1" applyFont="1" applyFill="1" applyBorder="1" applyAlignment="1">
      <alignment horizontal="center" vertical="center" wrapText="1"/>
    </xf>
    <xf numFmtId="49" fontId="9" fillId="9" borderId="51" xfId="0" applyNumberFormat="1" applyFont="1" applyFill="1" applyBorder="1" applyAlignment="1">
      <alignment horizontal="center" vertical="center" wrapText="1"/>
    </xf>
    <xf numFmtId="49" fontId="9" fillId="9" borderId="6" xfId="0" applyNumberFormat="1" applyFont="1" applyFill="1" applyBorder="1" applyAlignment="1">
      <alignment horizontal="center" vertical="center" wrapText="1"/>
    </xf>
    <xf numFmtId="49" fontId="9" fillId="9" borderId="56" xfId="0" applyNumberFormat="1" applyFont="1" applyFill="1" applyBorder="1" applyAlignment="1">
      <alignment horizontal="center" vertical="center" wrapText="1"/>
    </xf>
    <xf numFmtId="49" fontId="9" fillId="9" borderId="3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AK171"/>
  <sheetViews>
    <sheetView tabSelected="1" topLeftCell="A106" zoomScaleNormal="100" zoomScaleSheetLayoutView="80" workbookViewId="0">
      <selection activeCell="B116" sqref="B116"/>
    </sheetView>
  </sheetViews>
  <sheetFormatPr defaultRowHeight="12.75" x14ac:dyDescent="0.2"/>
  <cols>
    <col min="1" max="1" width="23.140625" style="9" bestFit="1" customWidth="1"/>
    <col min="2" max="2" width="28.42578125" style="9" bestFit="1" customWidth="1"/>
    <col min="3" max="3" width="54.85546875" style="13" customWidth="1"/>
    <col min="4" max="4" width="30.42578125" style="9" customWidth="1"/>
    <col min="5" max="5" width="7.28515625" style="9" customWidth="1"/>
    <col min="6" max="6" width="7" style="9" customWidth="1"/>
    <col min="7" max="7" width="9.140625" style="9" customWidth="1"/>
    <col min="8" max="8" width="6.85546875" style="9" customWidth="1"/>
    <col min="9" max="9" width="4.42578125" style="9" customWidth="1"/>
    <col min="10" max="10" width="6.42578125" style="9" customWidth="1"/>
    <col min="11" max="11" width="9.140625" style="9" customWidth="1"/>
    <col min="12" max="12" width="5.42578125" style="9" customWidth="1"/>
    <col min="13" max="13" width="4.42578125" style="9" customWidth="1"/>
    <col min="14" max="14" width="5.85546875" style="9" customWidth="1"/>
    <col min="15" max="15" width="9.140625" style="9" customWidth="1"/>
    <col min="16" max="16" width="5.42578125" style="9" customWidth="1"/>
    <col min="17" max="17" width="5" style="9" customWidth="1"/>
    <col min="18" max="18" width="6.5703125" style="9" customWidth="1"/>
    <col min="19" max="19" width="9.140625" style="9" customWidth="1"/>
    <col min="20" max="20" width="5.42578125" style="9" customWidth="1"/>
    <col min="21" max="21" width="5.140625" style="9" customWidth="1"/>
    <col min="22" max="22" width="7.140625" style="9" customWidth="1"/>
    <col min="23" max="23" width="9.140625" style="9" customWidth="1"/>
    <col min="24" max="24" width="5.42578125" style="9" customWidth="1"/>
    <col min="25" max="25" width="4.42578125" style="9" customWidth="1"/>
    <col min="26" max="26" width="5.85546875" style="9" customWidth="1"/>
    <col min="27" max="27" width="9.140625" style="9" customWidth="1"/>
    <col min="28" max="28" width="5.42578125" style="9" customWidth="1"/>
    <col min="29" max="29" width="4.140625" style="9" customWidth="1"/>
    <col min="30" max="30" width="7" style="9" customWidth="1"/>
    <col min="31" max="31" width="9.140625" style="9" customWidth="1"/>
    <col min="32" max="32" width="5.42578125" style="9" customWidth="1"/>
    <col min="33" max="33" width="50" style="130" bestFit="1" customWidth="1"/>
    <col min="34" max="34" width="30.7109375" style="9" customWidth="1"/>
    <col min="35" max="35" width="47.85546875" style="9" customWidth="1"/>
    <col min="36" max="37" width="31.7109375" style="9" customWidth="1"/>
    <col min="38" max="38" width="12.28515625" style="9" customWidth="1"/>
    <col min="39" max="16384" width="9.140625" style="9"/>
  </cols>
  <sheetData>
    <row r="1" spans="1:37" s="11" customFormat="1" ht="18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9"/>
      <c r="AJ1" s="9"/>
      <c r="AK1" s="9"/>
    </row>
    <row r="2" spans="1:37" s="5" customFormat="1" ht="15.75" x14ac:dyDescent="0.2">
      <c r="A2" s="272" t="s">
        <v>223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9"/>
      <c r="AJ2" s="9"/>
      <c r="AK2" s="9"/>
    </row>
    <row r="3" spans="1:37" s="5" customFormat="1" ht="15.75" x14ac:dyDescent="0.2">
      <c r="A3" s="131"/>
      <c r="B3" s="131"/>
      <c r="C3" s="131"/>
      <c r="D3" s="131"/>
      <c r="E3" s="131"/>
      <c r="F3" s="131"/>
      <c r="G3" s="272" t="s">
        <v>454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9"/>
      <c r="AJ3" s="9"/>
      <c r="AK3" s="9"/>
    </row>
    <row r="4" spans="1:37" s="11" customFormat="1" ht="15.75" x14ac:dyDescent="0.2">
      <c r="A4" s="273" t="s">
        <v>466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9"/>
      <c r="AJ4" s="9"/>
      <c r="AK4" s="9"/>
    </row>
    <row r="5" spans="1:37" s="11" customFormat="1" ht="15.75" x14ac:dyDescent="0.2">
      <c r="A5" s="273" t="s">
        <v>197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9"/>
      <c r="AJ5" s="9"/>
      <c r="AK5" s="9"/>
    </row>
    <row r="6" spans="1:37" s="12" customFormat="1" ht="14.25" x14ac:dyDescent="0.2">
      <c r="A6" s="279" t="s">
        <v>422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8"/>
      <c r="AJ6" s="8"/>
      <c r="AK6" s="8"/>
    </row>
    <row r="7" spans="1:37" s="40" customFormat="1" ht="14.25" x14ac:dyDescent="0.2">
      <c r="I7" s="288" t="s">
        <v>194</v>
      </c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</row>
    <row r="8" spans="1:37" s="11" customFormat="1" ht="15" thickBot="1" x14ac:dyDescent="0.25">
      <c r="A8" s="132"/>
      <c r="B8" s="132"/>
      <c r="C8" s="1"/>
      <c r="D8" s="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I8" s="9"/>
      <c r="AJ8" s="9"/>
      <c r="AK8" s="9"/>
    </row>
    <row r="9" spans="1:37" s="11" customFormat="1" ht="13.5" thickBot="1" x14ac:dyDescent="0.25">
      <c r="A9" s="117"/>
      <c r="B9" s="117"/>
      <c r="C9" s="3" t="s">
        <v>1</v>
      </c>
      <c r="D9" s="4" t="s">
        <v>200</v>
      </c>
      <c r="E9" s="274" t="s">
        <v>201</v>
      </c>
      <c r="F9" s="275"/>
      <c r="G9" s="135"/>
      <c r="H9" s="135"/>
      <c r="I9" s="130"/>
      <c r="J9" s="130"/>
      <c r="K9" s="130"/>
      <c r="L9" s="278"/>
      <c r="M9" s="278"/>
      <c r="N9" s="9"/>
      <c r="O9" s="9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I9" s="9"/>
      <c r="AJ9" s="9"/>
      <c r="AK9" s="9"/>
    </row>
    <row r="10" spans="1:37" s="11" customFormat="1" x14ac:dyDescent="0.2">
      <c r="A10" s="117"/>
      <c r="B10" s="117"/>
      <c r="C10" s="119" t="s">
        <v>2</v>
      </c>
      <c r="D10" s="120">
        <f>SUM(D11:D17)</f>
        <v>186</v>
      </c>
      <c r="E10" s="286"/>
      <c r="F10" s="287"/>
      <c r="G10" s="130"/>
      <c r="H10" s="130"/>
      <c r="I10" s="130"/>
      <c r="J10" s="130"/>
      <c r="K10" s="130"/>
      <c r="L10" s="278"/>
      <c r="M10" s="278"/>
      <c r="N10" s="9"/>
      <c r="O10" s="9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I10" s="9"/>
      <c r="AJ10" s="9"/>
      <c r="AK10" s="9"/>
    </row>
    <row r="11" spans="1:37" s="11" customFormat="1" x14ac:dyDescent="0.2">
      <c r="A11" s="117"/>
      <c r="B11" s="117"/>
      <c r="C11" s="112" t="s">
        <v>204</v>
      </c>
      <c r="D11" s="113">
        <f>D42</f>
        <v>22</v>
      </c>
      <c r="E11" s="232" t="s">
        <v>210</v>
      </c>
      <c r="F11" s="233"/>
      <c r="G11" s="130"/>
      <c r="H11" s="130"/>
      <c r="I11" s="130"/>
      <c r="J11" s="130"/>
      <c r="K11" s="130"/>
      <c r="L11" s="130"/>
      <c r="M11" s="130"/>
      <c r="N11" s="9"/>
      <c r="O11" s="9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I11" s="9"/>
      <c r="AJ11" s="9"/>
      <c r="AK11" s="9"/>
    </row>
    <row r="12" spans="1:37" s="11" customFormat="1" x14ac:dyDescent="0.2">
      <c r="A12" s="117"/>
      <c r="B12" s="117"/>
      <c r="C12" s="114" t="s">
        <v>203</v>
      </c>
      <c r="D12" s="113">
        <f>D47</f>
        <v>9</v>
      </c>
      <c r="E12" s="232" t="s">
        <v>211</v>
      </c>
      <c r="F12" s="233"/>
      <c r="G12" s="130"/>
      <c r="H12" s="130"/>
      <c r="I12" s="130"/>
      <c r="J12" s="130"/>
      <c r="K12" s="130"/>
      <c r="L12" s="130"/>
      <c r="M12" s="130"/>
      <c r="N12" s="9"/>
      <c r="O12" s="9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I12" s="9"/>
      <c r="AJ12" s="9"/>
      <c r="AK12" s="9"/>
    </row>
    <row r="13" spans="1:37" s="11" customFormat="1" x14ac:dyDescent="0.2">
      <c r="A13" s="117"/>
      <c r="B13" s="117"/>
      <c r="C13" s="114" t="s">
        <v>205</v>
      </c>
      <c r="D13" s="113">
        <f>D58</f>
        <v>25</v>
      </c>
      <c r="E13" s="232" t="s">
        <v>212</v>
      </c>
      <c r="F13" s="233"/>
      <c r="G13" s="130"/>
      <c r="H13" s="130"/>
      <c r="I13" s="130"/>
      <c r="J13" s="130"/>
      <c r="K13" s="130"/>
      <c r="L13" s="130"/>
      <c r="M13" s="130"/>
      <c r="N13" s="9"/>
      <c r="O13" s="9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I13" s="9"/>
      <c r="AJ13" s="9"/>
      <c r="AK13" s="9"/>
    </row>
    <row r="14" spans="1:37" s="11" customFormat="1" x14ac:dyDescent="0.2">
      <c r="A14" s="117"/>
      <c r="B14" s="117"/>
      <c r="C14" s="114" t="s">
        <v>206</v>
      </c>
      <c r="D14" s="113">
        <f>D64</f>
        <v>10</v>
      </c>
      <c r="E14" s="232" t="s">
        <v>213</v>
      </c>
      <c r="F14" s="233"/>
      <c r="G14" s="130"/>
      <c r="H14" s="130"/>
      <c r="I14" s="130"/>
      <c r="J14" s="130"/>
      <c r="K14" s="130"/>
      <c r="L14" s="130"/>
      <c r="M14" s="130"/>
      <c r="N14" s="9"/>
      <c r="O14" s="9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I14" s="9"/>
      <c r="AJ14" s="9"/>
      <c r="AK14" s="9"/>
    </row>
    <row r="15" spans="1:37" s="11" customFormat="1" x14ac:dyDescent="0.2">
      <c r="A15" s="117"/>
      <c r="B15" s="117"/>
      <c r="C15" s="112" t="s">
        <v>207</v>
      </c>
      <c r="D15" s="113">
        <f>D122</f>
        <v>75</v>
      </c>
      <c r="E15" s="232" t="s">
        <v>216</v>
      </c>
      <c r="F15" s="233"/>
      <c r="G15" s="130"/>
      <c r="H15" s="130"/>
      <c r="I15" s="130"/>
      <c r="J15" s="130"/>
      <c r="K15" s="130"/>
      <c r="L15" s="130"/>
      <c r="M15" s="130"/>
      <c r="N15" s="9"/>
      <c r="O15" s="9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I15" s="9"/>
      <c r="AJ15" s="9"/>
      <c r="AK15" s="9"/>
    </row>
    <row r="16" spans="1:37" s="11" customFormat="1" x14ac:dyDescent="0.2">
      <c r="A16" s="117"/>
      <c r="B16" s="117"/>
      <c r="C16" s="141" t="s">
        <v>208</v>
      </c>
      <c r="D16" s="115">
        <f>D121</f>
        <v>30</v>
      </c>
      <c r="E16" s="232" t="s">
        <v>209</v>
      </c>
      <c r="F16" s="233"/>
      <c r="G16" s="130"/>
      <c r="H16" s="130"/>
      <c r="I16" s="130"/>
      <c r="J16" s="130"/>
      <c r="K16" s="130"/>
      <c r="L16" s="130"/>
      <c r="M16" s="130"/>
      <c r="N16" s="9"/>
      <c r="O16" s="9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I16" s="9"/>
      <c r="AJ16" s="9"/>
      <c r="AK16" s="9"/>
    </row>
    <row r="17" spans="1:37" s="11" customFormat="1" ht="13.5" thickBot="1" x14ac:dyDescent="0.25">
      <c r="A17" s="117"/>
      <c r="B17" s="117"/>
      <c r="C17" s="142" t="s">
        <v>215</v>
      </c>
      <c r="D17" s="116">
        <v>15</v>
      </c>
      <c r="E17" s="234">
        <v>15</v>
      </c>
      <c r="F17" s="235"/>
      <c r="G17" s="130"/>
      <c r="H17" s="130"/>
      <c r="I17" s="130"/>
      <c r="J17" s="130"/>
      <c r="K17" s="130"/>
      <c r="L17" s="130"/>
      <c r="M17" s="130"/>
      <c r="N17" s="9"/>
      <c r="O17" s="9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I17" s="9"/>
      <c r="AJ17" s="9"/>
      <c r="AK17" s="9"/>
    </row>
    <row r="18" spans="1:37" s="11" customFormat="1" x14ac:dyDescent="0.2">
      <c r="A18" s="117"/>
      <c r="B18" s="117"/>
      <c r="C18" s="276" t="s">
        <v>217</v>
      </c>
      <c r="D18" s="277"/>
      <c r="E18" s="280" t="s">
        <v>228</v>
      </c>
      <c r="F18" s="281"/>
      <c r="G18" s="130"/>
      <c r="H18" s="130"/>
      <c r="I18" s="130"/>
      <c r="J18" s="130"/>
      <c r="K18" s="130"/>
      <c r="L18" s="130"/>
      <c r="M18" s="130"/>
      <c r="N18" s="9"/>
      <c r="O18" s="9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I18" s="9"/>
      <c r="AJ18" s="9"/>
      <c r="AK18" s="9"/>
    </row>
    <row r="19" spans="1:37" s="11" customFormat="1" ht="25.5" customHeight="1" x14ac:dyDescent="0.2">
      <c r="A19" s="117"/>
      <c r="B19" s="117"/>
      <c r="C19" s="38" t="s">
        <v>220</v>
      </c>
      <c r="D19" s="121">
        <f>D131</f>
        <v>14</v>
      </c>
      <c r="E19" s="282"/>
      <c r="F19" s="283"/>
      <c r="G19" s="135">
        <v>31</v>
      </c>
      <c r="H19" s="130"/>
      <c r="I19" s="130"/>
      <c r="J19" s="135"/>
      <c r="K19" s="130"/>
      <c r="L19" s="130"/>
      <c r="M19" s="130"/>
      <c r="N19" s="9"/>
      <c r="O19" s="9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I19" s="9"/>
      <c r="AJ19" s="9"/>
      <c r="AK19" s="9"/>
    </row>
    <row r="20" spans="1:37" s="11" customFormat="1" x14ac:dyDescent="0.2">
      <c r="A20" s="117"/>
      <c r="B20" s="117"/>
      <c r="C20" s="39" t="s">
        <v>221</v>
      </c>
      <c r="D20" s="122">
        <v>14</v>
      </c>
      <c r="E20" s="284"/>
      <c r="F20" s="285"/>
      <c r="G20" s="130"/>
      <c r="H20" s="130"/>
      <c r="I20" s="130"/>
      <c r="J20" s="130"/>
      <c r="K20" s="130"/>
      <c r="L20" s="130"/>
      <c r="M20" s="130"/>
      <c r="N20" s="9"/>
      <c r="O20" s="9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I20" s="9"/>
      <c r="AJ20" s="9"/>
      <c r="AK20" s="9"/>
    </row>
    <row r="21" spans="1:37" s="11" customFormat="1" x14ac:dyDescent="0.2">
      <c r="A21" s="117"/>
      <c r="B21" s="117"/>
      <c r="C21" s="269" t="s">
        <v>214</v>
      </c>
      <c r="D21" s="270"/>
      <c r="E21" s="232" t="s">
        <v>202</v>
      </c>
      <c r="F21" s="233"/>
      <c r="G21" s="130"/>
      <c r="H21" s="130"/>
      <c r="I21" s="37"/>
      <c r="J21" s="130"/>
      <c r="K21" s="130"/>
      <c r="L21" s="37"/>
      <c r="M21" s="37"/>
      <c r="N21" s="9"/>
      <c r="O21" s="9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I21" s="9"/>
      <c r="AJ21" s="9"/>
      <c r="AK21" s="9"/>
    </row>
    <row r="22" spans="1:37" s="11" customFormat="1" ht="23.25" customHeight="1" x14ac:dyDescent="0.2">
      <c r="A22" s="117"/>
      <c r="B22" s="117"/>
      <c r="C22" s="38" t="s">
        <v>220</v>
      </c>
      <c r="D22" s="123">
        <v>10</v>
      </c>
      <c r="E22" s="228" t="s">
        <v>228</v>
      </c>
      <c r="F22" s="229"/>
      <c r="G22" s="135">
        <v>34</v>
      </c>
      <c r="H22" s="130"/>
      <c r="I22" s="37"/>
      <c r="J22" s="130"/>
      <c r="K22" s="130"/>
      <c r="L22" s="37"/>
      <c r="M22" s="37"/>
      <c r="N22" s="9"/>
      <c r="O22" s="9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I22" s="9"/>
      <c r="AJ22" s="9"/>
      <c r="AK22" s="9"/>
    </row>
    <row r="23" spans="1:37" s="11" customFormat="1" ht="28.5" customHeight="1" thickBot="1" x14ac:dyDescent="0.25">
      <c r="C23" s="39" t="s">
        <v>221</v>
      </c>
      <c r="D23" s="121">
        <v>10</v>
      </c>
      <c r="E23" s="230"/>
      <c r="F23" s="231"/>
      <c r="G23" s="135"/>
      <c r="H23" s="130"/>
      <c r="I23" s="130"/>
      <c r="J23" s="130"/>
      <c r="K23" s="130"/>
      <c r="L23" s="130"/>
      <c r="M23" s="130"/>
      <c r="AC23" s="13"/>
      <c r="AI23" s="9"/>
      <c r="AJ23" s="9"/>
      <c r="AK23" s="9"/>
    </row>
    <row r="24" spans="1:37" s="11" customFormat="1" ht="13.5" thickBot="1" x14ac:dyDescent="0.25">
      <c r="C24" s="6" t="s">
        <v>87</v>
      </c>
      <c r="D24" s="7">
        <f>SUM(D10,D19,D22)</f>
        <v>210</v>
      </c>
      <c r="E24" s="226" t="s">
        <v>219</v>
      </c>
      <c r="F24" s="227"/>
      <c r="G24" s="130"/>
      <c r="H24" s="130"/>
      <c r="I24" s="37"/>
      <c r="J24" s="130"/>
      <c r="K24" s="130"/>
      <c r="L24" s="37"/>
      <c r="M24" s="37"/>
      <c r="AC24" s="13"/>
      <c r="AI24" s="9"/>
      <c r="AJ24" s="9"/>
      <c r="AK24" s="9"/>
    </row>
    <row r="25" spans="1:37" s="11" customFormat="1" x14ac:dyDescent="0.2">
      <c r="D25" s="14"/>
      <c r="AC25" s="13"/>
      <c r="AI25" s="9"/>
      <c r="AJ25" s="9"/>
      <c r="AK25" s="9"/>
    </row>
    <row r="26" spans="1:37" ht="13.5" thickBot="1" x14ac:dyDescent="0.25"/>
    <row r="27" spans="1:37" x14ac:dyDescent="0.2">
      <c r="A27" s="243" t="s">
        <v>88</v>
      </c>
      <c r="B27" s="133"/>
      <c r="C27" s="245" t="s">
        <v>89</v>
      </c>
      <c r="D27" s="248" t="s">
        <v>90</v>
      </c>
      <c r="E27" s="243" t="s">
        <v>3</v>
      </c>
      <c r="F27" s="248"/>
      <c r="G27" s="248"/>
      <c r="H27" s="249"/>
      <c r="I27" s="248" t="s">
        <v>4</v>
      </c>
      <c r="J27" s="248"/>
      <c r="K27" s="248"/>
      <c r="L27" s="248"/>
      <c r="M27" s="243" t="s">
        <v>5</v>
      </c>
      <c r="N27" s="248"/>
      <c r="O27" s="248"/>
      <c r="P27" s="249"/>
      <c r="Q27" s="248" t="s">
        <v>6</v>
      </c>
      <c r="R27" s="248"/>
      <c r="S27" s="248"/>
      <c r="T27" s="248"/>
      <c r="U27" s="243" t="s">
        <v>7</v>
      </c>
      <c r="V27" s="248"/>
      <c r="W27" s="248"/>
      <c r="X27" s="249"/>
      <c r="Y27" s="248" t="s">
        <v>8</v>
      </c>
      <c r="Z27" s="248"/>
      <c r="AA27" s="248"/>
      <c r="AB27" s="248"/>
      <c r="AC27" s="243" t="s">
        <v>9</v>
      </c>
      <c r="AD27" s="248"/>
      <c r="AE27" s="248"/>
      <c r="AF27" s="249"/>
      <c r="AG27" s="249" t="s">
        <v>10</v>
      </c>
      <c r="AH27" s="255" t="s">
        <v>54</v>
      </c>
      <c r="AI27" s="237"/>
      <c r="AJ27" s="236"/>
      <c r="AK27" s="236"/>
    </row>
    <row r="28" spans="1:37" x14ac:dyDescent="0.2">
      <c r="A28" s="238"/>
      <c r="B28" s="134"/>
      <c r="C28" s="246"/>
      <c r="D28" s="239"/>
      <c r="E28" s="238" t="s">
        <v>11</v>
      </c>
      <c r="F28" s="239"/>
      <c r="G28" s="135" t="s">
        <v>12</v>
      </c>
      <c r="H28" s="137" t="s">
        <v>13</v>
      </c>
      <c r="I28" s="239" t="s">
        <v>11</v>
      </c>
      <c r="J28" s="239"/>
      <c r="K28" s="135" t="s">
        <v>12</v>
      </c>
      <c r="L28" s="135" t="s">
        <v>13</v>
      </c>
      <c r="M28" s="238" t="s">
        <v>11</v>
      </c>
      <c r="N28" s="239"/>
      <c r="O28" s="135" t="s">
        <v>12</v>
      </c>
      <c r="P28" s="137" t="s">
        <v>13</v>
      </c>
      <c r="Q28" s="239" t="s">
        <v>11</v>
      </c>
      <c r="R28" s="239"/>
      <c r="S28" s="135" t="s">
        <v>12</v>
      </c>
      <c r="T28" s="135" t="s">
        <v>13</v>
      </c>
      <c r="U28" s="238" t="s">
        <v>11</v>
      </c>
      <c r="V28" s="239"/>
      <c r="W28" s="135" t="s">
        <v>12</v>
      </c>
      <c r="X28" s="137" t="s">
        <v>13</v>
      </c>
      <c r="Y28" s="239" t="s">
        <v>11</v>
      </c>
      <c r="Z28" s="239"/>
      <c r="AA28" s="135" t="s">
        <v>12</v>
      </c>
      <c r="AB28" s="135" t="s">
        <v>13</v>
      </c>
      <c r="AC28" s="238" t="s">
        <v>11</v>
      </c>
      <c r="AD28" s="239"/>
      <c r="AE28" s="135" t="s">
        <v>12</v>
      </c>
      <c r="AF28" s="137" t="s">
        <v>13</v>
      </c>
      <c r="AG28" s="264"/>
      <c r="AH28" s="256"/>
      <c r="AI28" s="237"/>
      <c r="AJ28" s="237"/>
      <c r="AK28" s="237"/>
    </row>
    <row r="29" spans="1:37" ht="13.5" thickBot="1" x14ac:dyDescent="0.25">
      <c r="A29" s="244"/>
      <c r="B29" s="140"/>
      <c r="C29" s="247"/>
      <c r="D29" s="263"/>
      <c r="E29" s="140" t="s">
        <v>14</v>
      </c>
      <c r="F29" s="136" t="s">
        <v>15</v>
      </c>
      <c r="G29" s="136"/>
      <c r="H29" s="138"/>
      <c r="I29" s="136" t="s">
        <v>14</v>
      </c>
      <c r="J29" s="136" t="s">
        <v>15</v>
      </c>
      <c r="K29" s="136"/>
      <c r="L29" s="136"/>
      <c r="M29" s="140" t="s">
        <v>14</v>
      </c>
      <c r="N29" s="136" t="s">
        <v>15</v>
      </c>
      <c r="O29" s="136"/>
      <c r="P29" s="138"/>
      <c r="Q29" s="136" t="s">
        <v>14</v>
      </c>
      <c r="R29" s="136" t="s">
        <v>15</v>
      </c>
      <c r="S29" s="136"/>
      <c r="T29" s="136"/>
      <c r="U29" s="140" t="s">
        <v>14</v>
      </c>
      <c r="V29" s="136" t="s">
        <v>15</v>
      </c>
      <c r="W29" s="136"/>
      <c r="X29" s="138"/>
      <c r="Y29" s="136" t="s">
        <v>14</v>
      </c>
      <c r="Z29" s="136" t="s">
        <v>15</v>
      </c>
      <c r="AA29" s="136"/>
      <c r="AB29" s="136"/>
      <c r="AC29" s="140" t="s">
        <v>14</v>
      </c>
      <c r="AD29" s="136" t="s">
        <v>15</v>
      </c>
      <c r="AE29" s="136"/>
      <c r="AF29" s="138"/>
      <c r="AG29" s="265"/>
      <c r="AH29" s="257"/>
      <c r="AI29" s="237"/>
      <c r="AJ29" s="237"/>
      <c r="AK29" s="237"/>
    </row>
    <row r="30" spans="1:37" ht="16.5" thickBot="1" x14ac:dyDescent="0.25">
      <c r="A30" s="240" t="s">
        <v>91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2"/>
      <c r="AI30" s="10"/>
      <c r="AJ30" s="10"/>
      <c r="AK30" s="10"/>
    </row>
    <row r="31" spans="1:37" s="11" customFormat="1" ht="13.5" thickBot="1" x14ac:dyDescent="0.25">
      <c r="A31" s="258" t="s">
        <v>16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4"/>
      <c r="AI31" s="10"/>
      <c r="AJ31" s="10"/>
      <c r="AK31" s="10"/>
    </row>
    <row r="32" spans="1:37" ht="13.5" thickBot="1" x14ac:dyDescent="0.25">
      <c r="A32" s="260" t="s">
        <v>137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2"/>
      <c r="AI32" s="10"/>
      <c r="AJ32" s="10"/>
      <c r="AK32" s="10"/>
    </row>
    <row r="33" spans="1:37" s="8" customFormat="1" x14ac:dyDescent="0.2">
      <c r="A33" s="179" t="s">
        <v>458</v>
      </c>
      <c r="B33" s="212" t="s">
        <v>418</v>
      </c>
      <c r="C33" s="213" t="s">
        <v>420</v>
      </c>
      <c r="D33" s="20"/>
      <c r="E33" s="184">
        <v>0</v>
      </c>
      <c r="F33" s="41">
        <v>1</v>
      </c>
      <c r="G33" s="41" t="s">
        <v>188</v>
      </c>
      <c r="H33" s="185">
        <v>0</v>
      </c>
      <c r="I33" s="50"/>
      <c r="J33" s="48"/>
      <c r="K33" s="48"/>
      <c r="L33" s="51"/>
      <c r="M33" s="184"/>
      <c r="N33" s="41"/>
      <c r="O33" s="41"/>
      <c r="P33" s="185"/>
      <c r="Q33" s="50"/>
      <c r="R33" s="48"/>
      <c r="S33" s="48"/>
      <c r="T33" s="51"/>
      <c r="U33" s="184"/>
      <c r="V33" s="41"/>
      <c r="W33" s="41"/>
      <c r="X33" s="185"/>
      <c r="Y33" s="50"/>
      <c r="Z33" s="48"/>
      <c r="AA33" s="48"/>
      <c r="AB33" s="51"/>
      <c r="AC33" s="184"/>
      <c r="AD33" s="41"/>
      <c r="AE33" s="41"/>
      <c r="AF33" s="185"/>
      <c r="AG33" s="207" t="s">
        <v>442</v>
      </c>
      <c r="AH33" s="208" t="s">
        <v>185</v>
      </c>
      <c r="AI33" s="53"/>
      <c r="AJ33" s="53"/>
      <c r="AK33" s="53"/>
    </row>
    <row r="34" spans="1:37" s="8" customFormat="1" x14ac:dyDescent="0.2">
      <c r="A34" s="178" t="s">
        <v>459</v>
      </c>
      <c r="B34" s="214" t="s">
        <v>419</v>
      </c>
      <c r="C34" s="215" t="s">
        <v>421</v>
      </c>
      <c r="D34" s="15"/>
      <c r="E34" s="182">
        <v>0</v>
      </c>
      <c r="F34" s="57">
        <v>1</v>
      </c>
      <c r="G34" s="57" t="s">
        <v>188</v>
      </c>
      <c r="H34" s="183">
        <v>0</v>
      </c>
      <c r="I34" s="24"/>
      <c r="J34" s="25"/>
      <c r="K34" s="25"/>
      <c r="L34" s="26"/>
      <c r="M34" s="182"/>
      <c r="N34" s="57"/>
      <c r="O34" s="57"/>
      <c r="P34" s="183"/>
      <c r="Q34" s="24"/>
      <c r="R34" s="25"/>
      <c r="S34" s="25"/>
      <c r="T34" s="26"/>
      <c r="U34" s="182"/>
      <c r="V34" s="57"/>
      <c r="W34" s="57"/>
      <c r="X34" s="183"/>
      <c r="Y34" s="24"/>
      <c r="Z34" s="25"/>
      <c r="AA34" s="25"/>
      <c r="AB34" s="26"/>
      <c r="AC34" s="182"/>
      <c r="AD34" s="57"/>
      <c r="AE34" s="57"/>
      <c r="AF34" s="183"/>
      <c r="AG34" s="203" t="s">
        <v>443</v>
      </c>
      <c r="AH34" s="206" t="s">
        <v>423</v>
      </c>
      <c r="AI34" s="53"/>
      <c r="AJ34" s="53"/>
      <c r="AK34" s="53"/>
    </row>
    <row r="35" spans="1:37" s="8" customFormat="1" x14ac:dyDescent="0.2">
      <c r="A35" s="78" t="s">
        <v>327</v>
      </c>
      <c r="B35" s="125" t="s">
        <v>229</v>
      </c>
      <c r="C35" s="125" t="s">
        <v>67</v>
      </c>
      <c r="D35" s="23" t="s">
        <v>417</v>
      </c>
      <c r="E35" s="79">
        <v>2</v>
      </c>
      <c r="F35" s="80">
        <v>1</v>
      </c>
      <c r="G35" s="80" t="s">
        <v>17</v>
      </c>
      <c r="H35" s="81">
        <v>3</v>
      </c>
      <c r="I35" s="34"/>
      <c r="J35" s="28"/>
      <c r="K35" s="28"/>
      <c r="L35" s="35"/>
      <c r="M35" s="79"/>
      <c r="N35" s="80"/>
      <c r="O35" s="80"/>
      <c r="P35" s="81"/>
      <c r="Q35" s="145"/>
      <c r="R35" s="28"/>
      <c r="S35" s="28"/>
      <c r="T35" s="146"/>
      <c r="U35" s="79"/>
      <c r="V35" s="80"/>
      <c r="W35" s="80"/>
      <c r="X35" s="81"/>
      <c r="Y35" s="145"/>
      <c r="Z35" s="28"/>
      <c r="AA35" s="28"/>
      <c r="AB35" s="146"/>
      <c r="AC35" s="79"/>
      <c r="AD35" s="80"/>
      <c r="AE35" s="80"/>
      <c r="AF35" s="81"/>
      <c r="AG35" s="209" t="s">
        <v>442</v>
      </c>
      <c r="AH35" s="210" t="s">
        <v>423</v>
      </c>
      <c r="AI35" s="53"/>
      <c r="AJ35" s="53"/>
      <c r="AK35" s="53"/>
    </row>
    <row r="36" spans="1:37" s="8" customFormat="1" x14ac:dyDescent="0.2">
      <c r="A36" s="54" t="s">
        <v>328</v>
      </c>
      <c r="B36" s="55" t="s">
        <v>230</v>
      </c>
      <c r="C36" s="55" t="s">
        <v>68</v>
      </c>
      <c r="D36" s="15" t="s">
        <v>417</v>
      </c>
      <c r="E36" s="56">
        <v>2</v>
      </c>
      <c r="F36" s="57">
        <v>2</v>
      </c>
      <c r="G36" s="57" t="s">
        <v>17</v>
      </c>
      <c r="H36" s="58">
        <v>4</v>
      </c>
      <c r="I36" s="59"/>
      <c r="J36" s="25"/>
      <c r="K36" s="25"/>
      <c r="L36" s="60"/>
      <c r="M36" s="56"/>
      <c r="N36" s="57"/>
      <c r="O36" s="57"/>
      <c r="P36" s="58"/>
      <c r="Q36" s="24"/>
      <c r="R36" s="25"/>
      <c r="S36" s="25"/>
      <c r="T36" s="26"/>
      <c r="U36" s="56"/>
      <c r="V36" s="57"/>
      <c r="W36" s="57"/>
      <c r="X36" s="58"/>
      <c r="Y36" s="24"/>
      <c r="Z36" s="25"/>
      <c r="AA36" s="25"/>
      <c r="AB36" s="26"/>
      <c r="AC36" s="56"/>
      <c r="AD36" s="57"/>
      <c r="AE36" s="57"/>
      <c r="AF36" s="58"/>
      <c r="AG36" s="61" t="s">
        <v>444</v>
      </c>
      <c r="AH36" s="19" t="s">
        <v>55</v>
      </c>
      <c r="AI36" s="10"/>
      <c r="AJ36" s="53"/>
      <c r="AK36" s="53"/>
    </row>
    <row r="37" spans="1:37" s="8" customFormat="1" x14ac:dyDescent="0.2">
      <c r="A37" s="54" t="s">
        <v>329</v>
      </c>
      <c r="B37" s="55" t="s">
        <v>231</v>
      </c>
      <c r="C37" s="55" t="s">
        <v>18</v>
      </c>
      <c r="D37" s="15" t="s">
        <v>416</v>
      </c>
      <c r="E37" s="182">
        <v>2</v>
      </c>
      <c r="F37" s="57">
        <v>1</v>
      </c>
      <c r="G37" s="57" t="s">
        <v>17</v>
      </c>
      <c r="H37" s="183">
        <v>3</v>
      </c>
      <c r="I37" s="24"/>
      <c r="J37" s="25"/>
      <c r="K37" s="25"/>
      <c r="L37" s="26"/>
      <c r="M37" s="56"/>
      <c r="N37" s="57"/>
      <c r="O37" s="57"/>
      <c r="P37" s="58"/>
      <c r="Q37" s="24"/>
      <c r="R37" s="25"/>
      <c r="S37" s="25"/>
      <c r="T37" s="26"/>
      <c r="U37" s="56"/>
      <c r="V37" s="57"/>
      <c r="W37" s="57"/>
      <c r="X37" s="58"/>
      <c r="Y37" s="24"/>
      <c r="Z37" s="25"/>
      <c r="AA37" s="25"/>
      <c r="AB37" s="26"/>
      <c r="AC37" s="56"/>
      <c r="AD37" s="57"/>
      <c r="AE37" s="57"/>
      <c r="AF37" s="58"/>
      <c r="AG37" s="15" t="s">
        <v>442</v>
      </c>
      <c r="AH37" s="19" t="s">
        <v>185</v>
      </c>
      <c r="AI37" s="53"/>
      <c r="AJ37" s="53"/>
      <c r="AK37" s="53"/>
    </row>
    <row r="38" spans="1:37" s="8" customFormat="1" x14ac:dyDescent="0.2">
      <c r="A38" s="54" t="s">
        <v>410</v>
      </c>
      <c r="B38" s="54" t="s">
        <v>232</v>
      </c>
      <c r="C38" s="55" t="s">
        <v>19</v>
      </c>
      <c r="D38" s="62"/>
      <c r="E38" s="56">
        <v>2</v>
      </c>
      <c r="F38" s="57">
        <v>0</v>
      </c>
      <c r="G38" s="57" t="s">
        <v>17</v>
      </c>
      <c r="H38" s="58">
        <v>2</v>
      </c>
      <c r="I38" s="59"/>
      <c r="J38" s="25"/>
      <c r="K38" s="25"/>
      <c r="L38" s="60"/>
      <c r="M38" s="56"/>
      <c r="N38" s="57"/>
      <c r="O38" s="57"/>
      <c r="P38" s="58"/>
      <c r="Q38" s="24"/>
      <c r="R38" s="25"/>
      <c r="S38" s="25"/>
      <c r="T38" s="26"/>
      <c r="U38" s="56"/>
      <c r="V38" s="57"/>
      <c r="W38" s="57"/>
      <c r="X38" s="58"/>
      <c r="Y38" s="24"/>
      <c r="Z38" s="25"/>
      <c r="AA38" s="25"/>
      <c r="AB38" s="26"/>
      <c r="AC38" s="56"/>
      <c r="AD38" s="57"/>
      <c r="AE38" s="57"/>
      <c r="AF38" s="58"/>
      <c r="AG38" s="15" t="s">
        <v>449</v>
      </c>
      <c r="AH38" s="19" t="s">
        <v>125</v>
      </c>
      <c r="AI38" s="53"/>
      <c r="AJ38" s="53"/>
      <c r="AK38" s="53"/>
    </row>
    <row r="39" spans="1:37" s="8" customFormat="1" x14ac:dyDescent="0.2">
      <c r="A39" s="54" t="s">
        <v>330</v>
      </c>
      <c r="B39" s="125" t="s">
        <v>233</v>
      </c>
      <c r="C39" s="55" t="s">
        <v>69</v>
      </c>
      <c r="D39" s="63" t="s">
        <v>67</v>
      </c>
      <c r="E39" s="56"/>
      <c r="F39" s="57"/>
      <c r="G39" s="57"/>
      <c r="H39" s="58"/>
      <c r="I39" s="59">
        <v>2</v>
      </c>
      <c r="J39" s="25">
        <v>2</v>
      </c>
      <c r="K39" s="25" t="s">
        <v>17</v>
      </c>
      <c r="L39" s="60">
        <v>4</v>
      </c>
      <c r="M39" s="56"/>
      <c r="N39" s="57"/>
      <c r="O39" s="57"/>
      <c r="P39" s="58"/>
      <c r="Q39" s="24"/>
      <c r="R39" s="25"/>
      <c r="S39" s="25"/>
      <c r="T39" s="26"/>
      <c r="U39" s="56"/>
      <c r="V39" s="57"/>
      <c r="W39" s="57"/>
      <c r="X39" s="58"/>
      <c r="Y39" s="24"/>
      <c r="Z39" s="25"/>
      <c r="AA39" s="25"/>
      <c r="AB39" s="26"/>
      <c r="AC39" s="56"/>
      <c r="AD39" s="57"/>
      <c r="AE39" s="57"/>
      <c r="AF39" s="58"/>
      <c r="AG39" s="15" t="s">
        <v>443</v>
      </c>
      <c r="AH39" s="19" t="s">
        <v>321</v>
      </c>
      <c r="AI39" s="53"/>
      <c r="AJ39" s="53"/>
      <c r="AK39" s="53"/>
    </row>
    <row r="40" spans="1:37" s="8" customFormat="1" x14ac:dyDescent="0.2">
      <c r="A40" s="54" t="s">
        <v>331</v>
      </c>
      <c r="B40" s="55" t="s">
        <v>234</v>
      </c>
      <c r="C40" s="55" t="s">
        <v>70</v>
      </c>
      <c r="D40" s="15" t="s">
        <v>68</v>
      </c>
      <c r="E40" s="66"/>
      <c r="F40" s="67"/>
      <c r="G40" s="67"/>
      <c r="H40" s="68"/>
      <c r="I40" s="64">
        <v>2</v>
      </c>
      <c r="J40" s="17">
        <v>1</v>
      </c>
      <c r="K40" s="17" t="s">
        <v>17</v>
      </c>
      <c r="L40" s="65">
        <v>3</v>
      </c>
      <c r="M40" s="66"/>
      <c r="N40" s="67"/>
      <c r="O40" s="67"/>
      <c r="P40" s="68"/>
      <c r="Q40" s="16"/>
      <c r="R40" s="17"/>
      <c r="S40" s="17"/>
      <c r="T40" s="18"/>
      <c r="U40" s="66"/>
      <c r="V40" s="67"/>
      <c r="W40" s="67"/>
      <c r="X40" s="68"/>
      <c r="Y40" s="16"/>
      <c r="Z40" s="17"/>
      <c r="AA40" s="17"/>
      <c r="AB40" s="18"/>
      <c r="AC40" s="66"/>
      <c r="AD40" s="67"/>
      <c r="AE40" s="67"/>
      <c r="AF40" s="68"/>
      <c r="AG40" s="15" t="s">
        <v>444</v>
      </c>
      <c r="AH40" s="19" t="s">
        <v>60</v>
      </c>
      <c r="AI40" s="53"/>
      <c r="AJ40" s="53"/>
      <c r="AK40" s="53"/>
    </row>
    <row r="41" spans="1:37" s="8" customFormat="1" ht="13.5" thickBot="1" x14ac:dyDescent="0.25">
      <c r="A41" s="69" t="s">
        <v>332</v>
      </c>
      <c r="B41" s="70" t="s">
        <v>235</v>
      </c>
      <c r="C41" s="70" t="s">
        <v>20</v>
      </c>
      <c r="D41" s="62" t="s">
        <v>18</v>
      </c>
      <c r="E41" s="66"/>
      <c r="F41" s="67"/>
      <c r="G41" s="67"/>
      <c r="H41" s="68"/>
      <c r="I41" s="64">
        <v>2</v>
      </c>
      <c r="J41" s="17">
        <v>1</v>
      </c>
      <c r="K41" s="17" t="s">
        <v>17</v>
      </c>
      <c r="L41" s="65">
        <v>3</v>
      </c>
      <c r="M41" s="66"/>
      <c r="N41" s="67"/>
      <c r="O41" s="67"/>
      <c r="P41" s="68"/>
      <c r="Q41" s="16"/>
      <c r="R41" s="17"/>
      <c r="S41" s="17"/>
      <c r="T41" s="18"/>
      <c r="U41" s="66"/>
      <c r="V41" s="67"/>
      <c r="W41" s="67"/>
      <c r="X41" s="68"/>
      <c r="Y41" s="16"/>
      <c r="Z41" s="17"/>
      <c r="AA41" s="17"/>
      <c r="AB41" s="18"/>
      <c r="AC41" s="66"/>
      <c r="AD41" s="67"/>
      <c r="AE41" s="67"/>
      <c r="AF41" s="68"/>
      <c r="AG41" s="62" t="s">
        <v>442</v>
      </c>
      <c r="AH41" s="71" t="s">
        <v>111</v>
      </c>
      <c r="AI41" s="53"/>
      <c r="AJ41" s="53"/>
      <c r="AK41" s="53"/>
    </row>
    <row r="42" spans="1:37" s="111" customFormat="1" ht="13.5" thickBot="1" x14ac:dyDescent="0.25">
      <c r="A42" s="107"/>
      <c r="B42" s="124"/>
      <c r="C42" s="105" t="s">
        <v>143</v>
      </c>
      <c r="D42" s="106">
        <f>SUM(H42,L42,P42,T42,X42,AB42,AF42)</f>
        <v>22</v>
      </c>
      <c r="E42" s="108">
        <f>SUM(E33:E41)</f>
        <v>8</v>
      </c>
      <c r="F42" s="109">
        <f>SUM(F33:F41)</f>
        <v>6</v>
      </c>
      <c r="G42" s="109"/>
      <c r="H42" s="104">
        <f>SUM(H33:H41)</f>
        <v>12</v>
      </c>
      <c r="I42" s="108">
        <f>SUM(I33:I41)</f>
        <v>6</v>
      </c>
      <c r="J42" s="109">
        <f>SUM(J33:J41)</f>
        <v>4</v>
      </c>
      <c r="K42" s="109"/>
      <c r="L42" s="104">
        <f>SUM(L33:L41)</f>
        <v>10</v>
      </c>
      <c r="M42" s="108">
        <f>SUM(M33:M41)</f>
        <v>0</v>
      </c>
      <c r="N42" s="109">
        <f>SUM(N33:N41)</f>
        <v>0</v>
      </c>
      <c r="O42" s="109"/>
      <c r="P42" s="104">
        <f>SUM(P33:P41)</f>
        <v>0</v>
      </c>
      <c r="Q42" s="108">
        <f>SUM(Q33:Q41)</f>
        <v>0</v>
      </c>
      <c r="R42" s="109">
        <f>SUM(R33:R41)</f>
        <v>0</v>
      </c>
      <c r="S42" s="109"/>
      <c r="T42" s="104">
        <f>SUM(T33:T41)</f>
        <v>0</v>
      </c>
      <c r="U42" s="108">
        <f>SUM(U33:U41)</f>
        <v>0</v>
      </c>
      <c r="V42" s="109">
        <f>SUM(V33:V41)</f>
        <v>0</v>
      </c>
      <c r="W42" s="109"/>
      <c r="X42" s="104">
        <f>SUM(X33:X41)</f>
        <v>0</v>
      </c>
      <c r="Y42" s="108">
        <f>SUM(Y33:Y41)</f>
        <v>0</v>
      </c>
      <c r="Z42" s="109">
        <f>SUM(Z33:Z41)</f>
        <v>0</v>
      </c>
      <c r="AA42" s="109"/>
      <c r="AB42" s="104">
        <f>SUM(AB33:AB41)</f>
        <v>0</v>
      </c>
      <c r="AC42" s="108">
        <f>SUM(AC33:AC41)</f>
        <v>0</v>
      </c>
      <c r="AD42" s="109">
        <f>SUM(AD33:AD41)</f>
        <v>0</v>
      </c>
      <c r="AE42" s="109"/>
      <c r="AF42" s="104">
        <f>SUM(AF33:AF41)</f>
        <v>0</v>
      </c>
      <c r="AG42" s="106"/>
      <c r="AH42" s="110"/>
      <c r="AI42" s="139"/>
      <c r="AJ42" s="139"/>
      <c r="AK42" s="139"/>
    </row>
    <row r="43" spans="1:37" ht="13.5" thickBot="1" x14ac:dyDescent="0.25">
      <c r="A43" s="258" t="s">
        <v>138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4"/>
      <c r="AI43" s="10"/>
      <c r="AJ43" s="10"/>
      <c r="AK43" s="10"/>
    </row>
    <row r="44" spans="1:37" s="8" customFormat="1" x14ac:dyDescent="0.2">
      <c r="A44" s="54" t="s">
        <v>413</v>
      </c>
      <c r="B44" s="55" t="s">
        <v>415</v>
      </c>
      <c r="C44" s="55" t="s">
        <v>315</v>
      </c>
      <c r="D44" s="15"/>
      <c r="E44" s="56">
        <v>1</v>
      </c>
      <c r="F44" s="57">
        <v>2</v>
      </c>
      <c r="G44" s="57" t="s">
        <v>17</v>
      </c>
      <c r="H44" s="58">
        <v>3</v>
      </c>
      <c r="I44" s="59"/>
      <c r="J44" s="25"/>
      <c r="K44" s="25"/>
      <c r="L44" s="60"/>
      <c r="M44" s="56"/>
      <c r="N44" s="57"/>
      <c r="O44" s="57"/>
      <c r="P44" s="58"/>
      <c r="Q44" s="24"/>
      <c r="R44" s="25"/>
      <c r="S44" s="25"/>
      <c r="T44" s="26"/>
      <c r="U44" s="56"/>
      <c r="V44" s="57"/>
      <c r="W44" s="57"/>
      <c r="X44" s="58"/>
      <c r="Y44" s="24"/>
      <c r="Z44" s="25"/>
      <c r="AA44" s="25"/>
      <c r="AB44" s="26"/>
      <c r="AC44" s="56"/>
      <c r="AD44" s="57"/>
      <c r="AE44" s="57"/>
      <c r="AF44" s="58"/>
      <c r="AG44" s="15" t="s">
        <v>409</v>
      </c>
      <c r="AH44" s="19" t="s">
        <v>175</v>
      </c>
      <c r="AI44" s="53"/>
      <c r="AJ44" s="53"/>
      <c r="AK44" s="53"/>
    </row>
    <row r="45" spans="1:37" s="8" customFormat="1" x14ac:dyDescent="0.2">
      <c r="A45" s="54" t="s">
        <v>333</v>
      </c>
      <c r="B45" s="55" t="s">
        <v>299</v>
      </c>
      <c r="C45" s="55" t="s">
        <v>168</v>
      </c>
      <c r="D45" s="15"/>
      <c r="E45" s="56">
        <v>0</v>
      </c>
      <c r="F45" s="57">
        <v>2</v>
      </c>
      <c r="G45" s="57" t="s">
        <v>21</v>
      </c>
      <c r="H45" s="58">
        <v>2</v>
      </c>
      <c r="I45" s="59"/>
      <c r="J45" s="25"/>
      <c r="K45" s="25"/>
      <c r="L45" s="60"/>
      <c r="M45" s="56"/>
      <c r="N45" s="57"/>
      <c r="O45" s="57"/>
      <c r="P45" s="58"/>
      <c r="Q45" s="24"/>
      <c r="R45" s="25"/>
      <c r="S45" s="25"/>
      <c r="T45" s="26"/>
      <c r="U45" s="56"/>
      <c r="V45" s="57"/>
      <c r="W45" s="57"/>
      <c r="X45" s="58"/>
      <c r="Y45" s="24"/>
      <c r="Z45" s="25"/>
      <c r="AA45" s="25"/>
      <c r="AB45" s="26"/>
      <c r="AC45" s="56"/>
      <c r="AD45" s="57"/>
      <c r="AE45" s="57"/>
      <c r="AF45" s="58"/>
      <c r="AG45" s="15" t="s">
        <v>409</v>
      </c>
      <c r="AH45" s="19" t="s">
        <v>176</v>
      </c>
      <c r="AI45" s="53"/>
      <c r="AJ45" s="53"/>
      <c r="AK45" s="53"/>
    </row>
    <row r="46" spans="1:37" s="8" customFormat="1" ht="13.5" thickBot="1" x14ac:dyDescent="0.25">
      <c r="A46" s="69" t="s">
        <v>334</v>
      </c>
      <c r="B46" s="70" t="s">
        <v>236</v>
      </c>
      <c r="C46" s="72" t="s">
        <v>23</v>
      </c>
      <c r="D46" s="62"/>
      <c r="E46" s="66"/>
      <c r="F46" s="67"/>
      <c r="G46" s="67"/>
      <c r="H46" s="68"/>
      <c r="I46" s="16">
        <v>2</v>
      </c>
      <c r="J46" s="17">
        <v>2</v>
      </c>
      <c r="K46" s="17" t="s">
        <v>17</v>
      </c>
      <c r="L46" s="18">
        <v>4</v>
      </c>
      <c r="M46" s="66"/>
      <c r="N46" s="67"/>
      <c r="O46" s="67"/>
      <c r="P46" s="68"/>
      <c r="Q46" s="16"/>
      <c r="R46" s="17"/>
      <c r="S46" s="17"/>
      <c r="T46" s="18"/>
      <c r="U46" s="66"/>
      <c r="V46" s="67"/>
      <c r="W46" s="67"/>
      <c r="X46" s="68"/>
      <c r="Y46" s="16"/>
      <c r="Z46" s="17"/>
      <c r="AA46" s="17"/>
      <c r="AB46" s="18"/>
      <c r="AC46" s="66"/>
      <c r="AD46" s="67"/>
      <c r="AE46" s="67"/>
      <c r="AF46" s="68"/>
      <c r="AG46" s="62" t="s">
        <v>445</v>
      </c>
      <c r="AH46" s="71" t="s">
        <v>98</v>
      </c>
      <c r="AI46" s="53"/>
      <c r="AJ46" s="53"/>
      <c r="AK46" s="53"/>
    </row>
    <row r="47" spans="1:37" s="111" customFormat="1" ht="13.5" thickBot="1" x14ac:dyDescent="0.25">
      <c r="A47" s="107"/>
      <c r="B47" s="124"/>
      <c r="C47" s="105" t="s">
        <v>144</v>
      </c>
      <c r="D47" s="106">
        <f>SUM(H47,L47,P47,T47,X47,AB47,AF47)</f>
        <v>9</v>
      </c>
      <c r="E47" s="108">
        <f>SUM(E44:E46)</f>
        <v>1</v>
      </c>
      <c r="F47" s="109">
        <f t="shared" ref="F47:AF47" si="0">SUM(F44:F46)</f>
        <v>4</v>
      </c>
      <c r="G47" s="109"/>
      <c r="H47" s="104">
        <f t="shared" si="0"/>
        <v>5</v>
      </c>
      <c r="I47" s="108">
        <f t="shared" si="0"/>
        <v>2</v>
      </c>
      <c r="J47" s="109">
        <f t="shared" si="0"/>
        <v>2</v>
      </c>
      <c r="K47" s="109"/>
      <c r="L47" s="104">
        <f t="shared" si="0"/>
        <v>4</v>
      </c>
      <c r="M47" s="108">
        <f t="shared" si="0"/>
        <v>0</v>
      </c>
      <c r="N47" s="109">
        <f t="shared" si="0"/>
        <v>0</v>
      </c>
      <c r="O47" s="109"/>
      <c r="P47" s="104">
        <f t="shared" si="0"/>
        <v>0</v>
      </c>
      <c r="Q47" s="108">
        <f t="shared" si="0"/>
        <v>0</v>
      </c>
      <c r="R47" s="109">
        <f t="shared" si="0"/>
        <v>0</v>
      </c>
      <c r="S47" s="109"/>
      <c r="T47" s="104">
        <f t="shared" si="0"/>
        <v>0</v>
      </c>
      <c r="U47" s="108">
        <f t="shared" si="0"/>
        <v>0</v>
      </c>
      <c r="V47" s="109">
        <f t="shared" si="0"/>
        <v>0</v>
      </c>
      <c r="W47" s="109"/>
      <c r="X47" s="104">
        <f t="shared" si="0"/>
        <v>0</v>
      </c>
      <c r="Y47" s="108">
        <f t="shared" si="0"/>
        <v>0</v>
      </c>
      <c r="Z47" s="109">
        <f t="shared" si="0"/>
        <v>0</v>
      </c>
      <c r="AA47" s="109"/>
      <c r="AB47" s="104">
        <f t="shared" si="0"/>
        <v>0</v>
      </c>
      <c r="AC47" s="108">
        <f t="shared" si="0"/>
        <v>0</v>
      </c>
      <c r="AD47" s="109">
        <f t="shared" si="0"/>
        <v>0</v>
      </c>
      <c r="AE47" s="109"/>
      <c r="AF47" s="104">
        <f t="shared" si="0"/>
        <v>0</v>
      </c>
      <c r="AG47" s="106"/>
      <c r="AH47" s="110"/>
      <c r="AI47" s="139"/>
      <c r="AJ47" s="139"/>
      <c r="AK47" s="139"/>
    </row>
    <row r="48" spans="1:37" ht="13.5" thickBot="1" x14ac:dyDescent="0.25">
      <c r="A48" s="251" t="s">
        <v>139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9"/>
      <c r="AI48" s="53"/>
      <c r="AJ48" s="53"/>
      <c r="AK48" s="53"/>
    </row>
    <row r="49" spans="1:37" s="8" customFormat="1" x14ac:dyDescent="0.2">
      <c r="A49" s="44" t="s">
        <v>335</v>
      </c>
      <c r="B49" s="45" t="s">
        <v>237</v>
      </c>
      <c r="C49" s="21" t="s">
        <v>71</v>
      </c>
      <c r="D49" s="20"/>
      <c r="E49" s="46">
        <v>2</v>
      </c>
      <c r="F49" s="41">
        <v>1</v>
      </c>
      <c r="G49" s="41" t="s">
        <v>21</v>
      </c>
      <c r="H49" s="42">
        <v>2</v>
      </c>
      <c r="I49" s="50"/>
      <c r="J49" s="48"/>
      <c r="K49" s="48"/>
      <c r="L49" s="51"/>
      <c r="M49" s="46"/>
      <c r="N49" s="41"/>
      <c r="O49" s="41"/>
      <c r="P49" s="42"/>
      <c r="Q49" s="50"/>
      <c r="R49" s="48"/>
      <c r="S49" s="48"/>
      <c r="T49" s="51"/>
      <c r="U49" s="46"/>
      <c r="V49" s="41"/>
      <c r="W49" s="41"/>
      <c r="X49" s="42"/>
      <c r="Y49" s="50"/>
      <c r="Z49" s="48"/>
      <c r="AA49" s="48"/>
      <c r="AB49" s="51"/>
      <c r="AC49" s="46"/>
      <c r="AD49" s="41"/>
      <c r="AE49" s="41"/>
      <c r="AF49" s="42"/>
      <c r="AG49" s="15" t="s">
        <v>444</v>
      </c>
      <c r="AH49" s="19" t="s">
        <v>163</v>
      </c>
      <c r="AI49" s="53"/>
      <c r="AJ49" s="53"/>
      <c r="AK49" s="53"/>
    </row>
    <row r="50" spans="1:37" s="8" customFormat="1" x14ac:dyDescent="0.2">
      <c r="A50" s="69" t="s">
        <v>336</v>
      </c>
      <c r="B50" s="70" t="s">
        <v>238</v>
      </c>
      <c r="C50" s="72" t="s">
        <v>72</v>
      </c>
      <c r="D50" s="62"/>
      <c r="E50" s="66"/>
      <c r="F50" s="67"/>
      <c r="G50" s="67"/>
      <c r="H50" s="68"/>
      <c r="I50" s="16">
        <v>2</v>
      </c>
      <c r="J50" s="17">
        <v>1</v>
      </c>
      <c r="K50" s="17" t="s">
        <v>21</v>
      </c>
      <c r="L50" s="18">
        <v>2</v>
      </c>
      <c r="M50" s="66"/>
      <c r="N50" s="67"/>
      <c r="O50" s="67"/>
      <c r="P50" s="68"/>
      <c r="Q50" s="16"/>
      <c r="R50" s="17"/>
      <c r="S50" s="17"/>
      <c r="T50" s="18"/>
      <c r="U50" s="66"/>
      <c r="V50" s="67"/>
      <c r="W50" s="67"/>
      <c r="X50" s="68"/>
      <c r="Y50" s="16"/>
      <c r="Z50" s="17"/>
      <c r="AA50" s="17"/>
      <c r="AB50" s="18"/>
      <c r="AC50" s="66"/>
      <c r="AD50" s="67"/>
      <c r="AE50" s="67"/>
      <c r="AF50" s="68"/>
      <c r="AG50" s="23" t="s">
        <v>446</v>
      </c>
      <c r="AH50" s="19" t="s">
        <v>103</v>
      </c>
      <c r="AI50" s="53"/>
      <c r="AJ50" s="53"/>
      <c r="AK50" s="73"/>
    </row>
    <row r="51" spans="1:37" s="8" customFormat="1" x14ac:dyDescent="0.2">
      <c r="A51" s="54" t="s">
        <v>337</v>
      </c>
      <c r="B51" s="55" t="s">
        <v>239</v>
      </c>
      <c r="C51" s="32" t="s">
        <v>35</v>
      </c>
      <c r="D51" s="15" t="s">
        <v>18</v>
      </c>
      <c r="E51" s="56"/>
      <c r="F51" s="57"/>
      <c r="G51" s="57"/>
      <c r="H51" s="58"/>
      <c r="I51" s="24">
        <v>1</v>
      </c>
      <c r="J51" s="25">
        <v>1</v>
      </c>
      <c r="K51" s="25" t="s">
        <v>21</v>
      </c>
      <c r="L51" s="26">
        <v>2</v>
      </c>
      <c r="M51" s="56"/>
      <c r="N51" s="57"/>
      <c r="O51" s="57"/>
      <c r="P51" s="58"/>
      <c r="Q51" s="24"/>
      <c r="R51" s="25"/>
      <c r="S51" s="25"/>
      <c r="T51" s="26"/>
      <c r="U51" s="56"/>
      <c r="V51" s="57"/>
      <c r="W51" s="57"/>
      <c r="X51" s="58"/>
      <c r="Y51" s="24"/>
      <c r="Z51" s="25"/>
      <c r="AA51" s="25"/>
      <c r="AB51" s="26"/>
      <c r="AC51" s="56"/>
      <c r="AD51" s="57"/>
      <c r="AE51" s="57"/>
      <c r="AF51" s="58"/>
      <c r="AG51" s="15" t="s">
        <v>442</v>
      </c>
      <c r="AH51" s="19" t="s">
        <v>185</v>
      </c>
      <c r="AI51" s="53"/>
      <c r="AJ51" s="53"/>
      <c r="AK51" s="53"/>
    </row>
    <row r="52" spans="1:37" s="8" customFormat="1" x14ac:dyDescent="0.2">
      <c r="A52" s="54" t="s">
        <v>338</v>
      </c>
      <c r="B52" s="55" t="s">
        <v>240</v>
      </c>
      <c r="C52" s="32" t="s">
        <v>226</v>
      </c>
      <c r="D52" s="15"/>
      <c r="E52" s="56"/>
      <c r="F52" s="57"/>
      <c r="G52" s="57"/>
      <c r="H52" s="58"/>
      <c r="I52" s="24"/>
      <c r="J52" s="25"/>
      <c r="K52" s="25"/>
      <c r="L52" s="26"/>
      <c r="M52" s="56">
        <v>0</v>
      </c>
      <c r="N52" s="57">
        <v>3</v>
      </c>
      <c r="O52" s="57" t="s">
        <v>21</v>
      </c>
      <c r="P52" s="58">
        <v>3</v>
      </c>
      <c r="Q52" s="24"/>
      <c r="R52" s="25"/>
      <c r="S52" s="25"/>
      <c r="T52" s="26"/>
      <c r="U52" s="56"/>
      <c r="V52" s="57"/>
      <c r="W52" s="57"/>
      <c r="X52" s="58"/>
      <c r="Y52" s="24"/>
      <c r="Z52" s="25"/>
      <c r="AA52" s="25"/>
      <c r="AB52" s="26"/>
      <c r="AC52" s="56"/>
      <c r="AD52" s="57"/>
      <c r="AE52" s="57"/>
      <c r="AF52" s="58"/>
      <c r="AG52" s="15" t="s">
        <v>442</v>
      </c>
      <c r="AH52" s="15" t="s">
        <v>110</v>
      </c>
      <c r="AI52" s="53"/>
      <c r="AJ52" s="53"/>
      <c r="AK52" s="53"/>
    </row>
    <row r="53" spans="1:37" s="8" customFormat="1" x14ac:dyDescent="0.2">
      <c r="A53" s="177" t="s">
        <v>339</v>
      </c>
      <c r="B53" s="125" t="s">
        <v>241</v>
      </c>
      <c r="C53" s="143" t="s">
        <v>122</v>
      </c>
      <c r="D53" s="144" t="s">
        <v>23</v>
      </c>
      <c r="E53" s="79"/>
      <c r="F53" s="80"/>
      <c r="G53" s="80"/>
      <c r="H53" s="81"/>
      <c r="I53" s="145"/>
      <c r="J53" s="28"/>
      <c r="K53" s="28"/>
      <c r="L53" s="146"/>
      <c r="M53" s="79">
        <v>2</v>
      </c>
      <c r="N53" s="80">
        <v>2</v>
      </c>
      <c r="O53" s="80" t="s">
        <v>17</v>
      </c>
      <c r="P53" s="81">
        <v>4</v>
      </c>
      <c r="Q53" s="145"/>
      <c r="R53" s="28"/>
      <c r="S53" s="28"/>
      <c r="T53" s="146"/>
      <c r="U53" s="79"/>
      <c r="V53" s="80"/>
      <c r="W53" s="80"/>
      <c r="X53" s="81"/>
      <c r="Y53" s="145"/>
      <c r="Z53" s="28"/>
      <c r="AA53" s="28"/>
      <c r="AB53" s="146"/>
      <c r="AC53" s="79"/>
      <c r="AD53" s="80"/>
      <c r="AE53" s="80"/>
      <c r="AF53" s="81"/>
      <c r="AG53" s="15" t="s">
        <v>445</v>
      </c>
      <c r="AH53" s="23" t="s">
        <v>98</v>
      </c>
      <c r="AI53" s="53"/>
      <c r="AJ53" s="53"/>
      <c r="AK53" s="53"/>
    </row>
    <row r="54" spans="1:37" s="8" customFormat="1" x14ac:dyDescent="0.2">
      <c r="A54" s="178" t="s">
        <v>340</v>
      </c>
      <c r="B54" s="55" t="s">
        <v>242</v>
      </c>
      <c r="C54" s="32" t="s">
        <v>123</v>
      </c>
      <c r="D54" s="15"/>
      <c r="E54" s="56"/>
      <c r="F54" s="57"/>
      <c r="G54" s="57"/>
      <c r="H54" s="58"/>
      <c r="I54" s="24"/>
      <c r="J54" s="25"/>
      <c r="K54" s="25"/>
      <c r="L54" s="26"/>
      <c r="M54" s="56"/>
      <c r="N54" s="57"/>
      <c r="O54" s="57"/>
      <c r="P54" s="58"/>
      <c r="Q54" s="24">
        <v>2</v>
      </c>
      <c r="R54" s="25">
        <v>2</v>
      </c>
      <c r="S54" s="25" t="s">
        <v>17</v>
      </c>
      <c r="T54" s="26">
        <v>4</v>
      </c>
      <c r="U54" s="56"/>
      <c r="V54" s="57"/>
      <c r="W54" s="57"/>
      <c r="X54" s="58"/>
      <c r="Y54" s="24"/>
      <c r="Z54" s="25"/>
      <c r="AA54" s="25"/>
      <c r="AB54" s="26"/>
      <c r="AC54" s="56"/>
      <c r="AD54" s="57"/>
      <c r="AE54" s="57"/>
      <c r="AF54" s="58"/>
      <c r="AG54" s="15" t="s">
        <v>445</v>
      </c>
      <c r="AH54" s="15" t="s">
        <v>117</v>
      </c>
      <c r="AI54" s="53"/>
      <c r="AJ54" s="53"/>
      <c r="AK54" s="53"/>
    </row>
    <row r="55" spans="1:37" s="8" customFormat="1" x14ac:dyDescent="0.2">
      <c r="A55" s="54" t="s">
        <v>341</v>
      </c>
      <c r="B55" s="55" t="s">
        <v>243</v>
      </c>
      <c r="C55" s="32" t="s">
        <v>22</v>
      </c>
      <c r="D55" s="15"/>
      <c r="E55" s="56"/>
      <c r="F55" s="57"/>
      <c r="G55" s="57"/>
      <c r="H55" s="58"/>
      <c r="I55" s="24">
        <v>1</v>
      </c>
      <c r="J55" s="25">
        <v>2</v>
      </c>
      <c r="K55" s="25" t="s">
        <v>17</v>
      </c>
      <c r="L55" s="26">
        <v>3</v>
      </c>
      <c r="M55" s="56"/>
      <c r="N55" s="57"/>
      <c r="O55" s="57"/>
      <c r="P55" s="58"/>
      <c r="Q55" s="24"/>
      <c r="R55" s="25"/>
      <c r="S55" s="25"/>
      <c r="T55" s="26"/>
      <c r="U55" s="56"/>
      <c r="V55" s="57"/>
      <c r="W55" s="57"/>
      <c r="X55" s="58"/>
      <c r="Y55" s="24"/>
      <c r="Z55" s="25"/>
      <c r="AA55" s="25"/>
      <c r="AB55" s="26"/>
      <c r="AC55" s="56"/>
      <c r="AD55" s="57"/>
      <c r="AE55" s="57"/>
      <c r="AF55" s="58"/>
      <c r="AG55" s="15" t="s">
        <v>443</v>
      </c>
      <c r="AH55" s="19" t="s">
        <v>130</v>
      </c>
      <c r="AI55" s="53"/>
      <c r="AJ55" s="53"/>
      <c r="AK55" s="53"/>
    </row>
    <row r="56" spans="1:37" s="8" customFormat="1" x14ac:dyDescent="0.2">
      <c r="A56" s="54" t="s">
        <v>342</v>
      </c>
      <c r="B56" s="55" t="s">
        <v>244</v>
      </c>
      <c r="C56" s="32" t="s">
        <v>37</v>
      </c>
      <c r="D56" s="15" t="s">
        <v>68</v>
      </c>
      <c r="E56" s="56"/>
      <c r="F56" s="57"/>
      <c r="G56" s="57"/>
      <c r="H56" s="58"/>
      <c r="I56" s="24">
        <v>0</v>
      </c>
      <c r="J56" s="25">
        <v>2</v>
      </c>
      <c r="K56" s="25" t="s">
        <v>21</v>
      </c>
      <c r="L56" s="26">
        <v>2</v>
      </c>
      <c r="M56" s="56"/>
      <c r="N56" s="57"/>
      <c r="O56" s="57"/>
      <c r="P56" s="58"/>
      <c r="Q56" s="24"/>
      <c r="R56" s="25"/>
      <c r="S56" s="25"/>
      <c r="T56" s="26"/>
      <c r="U56" s="56"/>
      <c r="V56" s="57"/>
      <c r="W56" s="57"/>
      <c r="X56" s="58"/>
      <c r="Y56" s="24"/>
      <c r="Z56" s="25"/>
      <c r="AA56" s="25"/>
      <c r="AB56" s="26"/>
      <c r="AC56" s="56"/>
      <c r="AD56" s="57"/>
      <c r="AE56" s="57"/>
      <c r="AF56" s="58"/>
      <c r="AG56" s="15" t="s">
        <v>447</v>
      </c>
      <c r="AH56" s="19" t="s">
        <v>131</v>
      </c>
      <c r="AI56" s="53"/>
      <c r="AJ56" s="53"/>
      <c r="AK56" s="53"/>
    </row>
    <row r="57" spans="1:37" s="8" customFormat="1" ht="13.5" thickBot="1" x14ac:dyDescent="0.25">
      <c r="A57" s="54" t="s">
        <v>343</v>
      </c>
      <c r="B57" s="69" t="s">
        <v>245</v>
      </c>
      <c r="C57" s="43" t="s">
        <v>36</v>
      </c>
      <c r="D57" s="31" t="s">
        <v>37</v>
      </c>
      <c r="E57" s="74"/>
      <c r="F57" s="75"/>
      <c r="G57" s="75"/>
      <c r="H57" s="76"/>
      <c r="I57" s="27"/>
      <c r="J57" s="29"/>
      <c r="K57" s="29"/>
      <c r="L57" s="30"/>
      <c r="M57" s="74">
        <v>2</v>
      </c>
      <c r="N57" s="75">
        <v>1</v>
      </c>
      <c r="O57" s="75" t="s">
        <v>17</v>
      </c>
      <c r="P57" s="76">
        <v>3</v>
      </c>
      <c r="Q57" s="27"/>
      <c r="R57" s="29"/>
      <c r="S57" s="29"/>
      <c r="T57" s="30"/>
      <c r="U57" s="74"/>
      <c r="V57" s="75"/>
      <c r="W57" s="75"/>
      <c r="X57" s="76"/>
      <c r="Y57" s="27"/>
      <c r="Z57" s="29"/>
      <c r="AA57" s="29"/>
      <c r="AB57" s="30"/>
      <c r="AC57" s="74"/>
      <c r="AD57" s="75"/>
      <c r="AE57" s="75"/>
      <c r="AF57" s="76"/>
      <c r="AG57" s="31" t="s">
        <v>447</v>
      </c>
      <c r="AH57" s="77" t="s">
        <v>131</v>
      </c>
      <c r="AI57" s="53"/>
      <c r="AJ57" s="53"/>
      <c r="AK57" s="53"/>
    </row>
    <row r="58" spans="1:37" s="111" customFormat="1" ht="13.5" thickBot="1" x14ac:dyDescent="0.25">
      <c r="A58" s="107"/>
      <c r="B58" s="124"/>
      <c r="C58" s="105" t="s">
        <v>145</v>
      </c>
      <c r="D58" s="106">
        <f>SUM(H58,L58,P58,T58,X58,AB58,AF58)</f>
        <v>25</v>
      </c>
      <c r="E58" s="108">
        <f>SUM(E49:E57)</f>
        <v>2</v>
      </c>
      <c r="F58" s="109">
        <f>SUM(F49:F57)</f>
        <v>1</v>
      </c>
      <c r="G58" s="109"/>
      <c r="H58" s="104">
        <f>SUM(H49:H57)</f>
        <v>2</v>
      </c>
      <c r="I58" s="108">
        <f>SUM(I49:I57)</f>
        <v>4</v>
      </c>
      <c r="J58" s="109">
        <f>SUM(J49:J57)</f>
        <v>6</v>
      </c>
      <c r="K58" s="109"/>
      <c r="L58" s="104">
        <f>SUM(L49:L57)</f>
        <v>9</v>
      </c>
      <c r="M58" s="108">
        <f>SUM(M49:M57)</f>
        <v>4</v>
      </c>
      <c r="N58" s="109">
        <f>SUM(N49:N57)</f>
        <v>6</v>
      </c>
      <c r="O58" s="109"/>
      <c r="P58" s="104">
        <f>SUM(P49:P57)</f>
        <v>10</v>
      </c>
      <c r="Q58" s="108">
        <f>SUM(Q49:Q57)</f>
        <v>2</v>
      </c>
      <c r="R58" s="109">
        <f>SUM(R49:R57)</f>
        <v>2</v>
      </c>
      <c r="S58" s="109"/>
      <c r="T58" s="104">
        <f>SUM(T49:T57)</f>
        <v>4</v>
      </c>
      <c r="U58" s="108">
        <f>SUM(U49:U57)</f>
        <v>0</v>
      </c>
      <c r="V58" s="109">
        <f>SUM(V49:V57)</f>
        <v>0</v>
      </c>
      <c r="W58" s="109"/>
      <c r="X58" s="104">
        <f>SUM(X49:X57)</f>
        <v>0</v>
      </c>
      <c r="Y58" s="108">
        <f>SUM(Y49:Y57)</f>
        <v>0</v>
      </c>
      <c r="Z58" s="109">
        <f>SUM(Z49:Z57)</f>
        <v>0</v>
      </c>
      <c r="AA58" s="109"/>
      <c r="AB58" s="104">
        <f>SUM(AB49:AB57)</f>
        <v>0</v>
      </c>
      <c r="AC58" s="108">
        <f>SUM(AC49:AC57)</f>
        <v>0</v>
      </c>
      <c r="AD58" s="109">
        <f>SUM(AD49:AD57)</f>
        <v>0</v>
      </c>
      <c r="AE58" s="109"/>
      <c r="AF58" s="104">
        <f>SUM(AF49:AF57)</f>
        <v>0</v>
      </c>
      <c r="AG58" s="106"/>
      <c r="AH58" s="110"/>
      <c r="AI58" s="139"/>
      <c r="AJ58" s="139"/>
      <c r="AK58" s="139"/>
    </row>
    <row r="59" spans="1:37" ht="13.5" thickBot="1" x14ac:dyDescent="0.25">
      <c r="A59" s="251" t="s">
        <v>141</v>
      </c>
      <c r="B59" s="252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4"/>
      <c r="AI59" s="53"/>
      <c r="AJ59" s="53"/>
      <c r="AK59" s="53"/>
    </row>
    <row r="60" spans="1:37" s="8" customFormat="1" x14ac:dyDescent="0.2">
      <c r="A60" s="44" t="s">
        <v>344</v>
      </c>
      <c r="B60" s="45" t="s">
        <v>246</v>
      </c>
      <c r="C60" s="21" t="s">
        <v>136</v>
      </c>
      <c r="D60" s="20"/>
      <c r="E60" s="46"/>
      <c r="F60" s="41"/>
      <c r="G60" s="41"/>
      <c r="H60" s="42"/>
      <c r="I60" s="50">
        <v>2</v>
      </c>
      <c r="J60" s="48">
        <v>0</v>
      </c>
      <c r="K60" s="48" t="s">
        <v>17</v>
      </c>
      <c r="L60" s="51">
        <v>2</v>
      </c>
      <c r="M60" s="46"/>
      <c r="N60" s="41"/>
      <c r="O60" s="41"/>
      <c r="P60" s="42"/>
      <c r="Q60" s="50"/>
      <c r="R60" s="48"/>
      <c r="S60" s="48"/>
      <c r="T60" s="51"/>
      <c r="U60" s="46"/>
      <c r="V60" s="41"/>
      <c r="W60" s="41"/>
      <c r="X60" s="42"/>
      <c r="Y60" s="16"/>
      <c r="Z60" s="17"/>
      <c r="AA60" s="17"/>
      <c r="AB60" s="18"/>
      <c r="AC60" s="46"/>
      <c r="AD60" s="41"/>
      <c r="AE60" s="41"/>
      <c r="AF60" s="42"/>
      <c r="AG60" s="20" t="s">
        <v>316</v>
      </c>
      <c r="AH60" s="19" t="s">
        <v>177</v>
      </c>
      <c r="AI60" s="53"/>
      <c r="AJ60" s="53"/>
      <c r="AK60" s="53"/>
    </row>
    <row r="61" spans="1:37" s="8" customFormat="1" x14ac:dyDescent="0.2">
      <c r="A61" s="78" t="s">
        <v>345</v>
      </c>
      <c r="B61" s="125" t="s">
        <v>320</v>
      </c>
      <c r="C61" s="143" t="s">
        <v>319</v>
      </c>
      <c r="D61" s="23"/>
      <c r="E61" s="79">
        <v>3</v>
      </c>
      <c r="F61" s="80">
        <v>0</v>
      </c>
      <c r="G61" s="80" t="s">
        <v>17</v>
      </c>
      <c r="H61" s="81">
        <v>4</v>
      </c>
      <c r="I61" s="24"/>
      <c r="J61" s="25"/>
      <c r="K61" s="25"/>
      <c r="L61" s="26"/>
      <c r="M61" s="79"/>
      <c r="N61" s="80"/>
      <c r="O61" s="80"/>
      <c r="P61" s="81"/>
      <c r="Q61" s="24"/>
      <c r="R61" s="25"/>
      <c r="S61" s="25"/>
      <c r="T61" s="26"/>
      <c r="U61" s="79"/>
      <c r="V61" s="80"/>
      <c r="W61" s="80"/>
      <c r="X61" s="81"/>
      <c r="Y61" s="24"/>
      <c r="Z61" s="25"/>
      <c r="AA61" s="25"/>
      <c r="AB61" s="26"/>
      <c r="AC61" s="79"/>
      <c r="AD61" s="80"/>
      <c r="AE61" s="80"/>
      <c r="AF61" s="81"/>
      <c r="AG61" s="15" t="s">
        <v>448</v>
      </c>
      <c r="AH61" s="19" t="s">
        <v>150</v>
      </c>
      <c r="AI61" s="53"/>
      <c r="AJ61" s="53"/>
      <c r="AK61" s="53"/>
    </row>
    <row r="62" spans="1:37" s="8" customFormat="1" x14ac:dyDescent="0.2">
      <c r="A62" s="54" t="s">
        <v>346</v>
      </c>
      <c r="B62" s="55" t="s">
        <v>247</v>
      </c>
      <c r="C62" s="32" t="s">
        <v>101</v>
      </c>
      <c r="D62" s="15"/>
      <c r="E62" s="56"/>
      <c r="F62" s="57"/>
      <c r="G62" s="57"/>
      <c r="H62" s="58"/>
      <c r="I62" s="24">
        <v>2</v>
      </c>
      <c r="J62" s="25">
        <v>0</v>
      </c>
      <c r="K62" s="25" t="s">
        <v>17</v>
      </c>
      <c r="L62" s="26">
        <v>2</v>
      </c>
      <c r="M62" s="56"/>
      <c r="N62" s="57"/>
      <c r="O62" s="57"/>
      <c r="P62" s="58"/>
      <c r="Q62" s="24"/>
      <c r="R62" s="25"/>
      <c r="S62" s="25"/>
      <c r="T62" s="26"/>
      <c r="U62" s="56"/>
      <c r="V62" s="57"/>
      <c r="W62" s="57"/>
      <c r="X62" s="58"/>
      <c r="Y62" s="24"/>
      <c r="Z62" s="25"/>
      <c r="AA62" s="25"/>
      <c r="AB62" s="26"/>
      <c r="AC62" s="56"/>
      <c r="AD62" s="57"/>
      <c r="AE62" s="57"/>
      <c r="AF62" s="58"/>
      <c r="AG62" s="15" t="s">
        <v>108</v>
      </c>
      <c r="AH62" s="19" t="s">
        <v>178</v>
      </c>
      <c r="AI62" s="53"/>
      <c r="AJ62" s="53"/>
      <c r="AK62" s="53"/>
    </row>
    <row r="63" spans="1:37" ht="13.5" thickBot="1" x14ac:dyDescent="0.25">
      <c r="A63" s="82" t="s">
        <v>347</v>
      </c>
      <c r="B63" s="126" t="s">
        <v>311</v>
      </c>
      <c r="C63" s="172" t="s">
        <v>326</v>
      </c>
      <c r="D63" s="31"/>
      <c r="E63" s="74">
        <v>2</v>
      </c>
      <c r="F63" s="75">
        <v>0</v>
      </c>
      <c r="G63" s="75" t="s">
        <v>17</v>
      </c>
      <c r="H63" s="76">
        <v>2</v>
      </c>
      <c r="I63" s="147"/>
      <c r="J63" s="148"/>
      <c r="K63" s="148"/>
      <c r="L63" s="149"/>
      <c r="M63" s="74"/>
      <c r="N63" s="75"/>
      <c r="O63" s="75"/>
      <c r="P63" s="76"/>
      <c r="Q63" s="147"/>
      <c r="R63" s="148"/>
      <c r="S63" s="148"/>
      <c r="T63" s="149"/>
      <c r="U63" s="74"/>
      <c r="V63" s="75"/>
      <c r="W63" s="75"/>
      <c r="X63" s="76"/>
      <c r="Y63" s="27"/>
      <c r="Z63" s="29"/>
      <c r="AA63" s="29"/>
      <c r="AB63" s="30"/>
      <c r="AC63" s="74"/>
      <c r="AD63" s="75"/>
      <c r="AE63" s="75"/>
      <c r="AF63" s="76"/>
      <c r="AG63" s="31" t="s">
        <v>104</v>
      </c>
      <c r="AH63" s="77" t="s">
        <v>184</v>
      </c>
      <c r="AI63" s="53"/>
      <c r="AJ63" s="53"/>
      <c r="AK63" s="53"/>
    </row>
    <row r="64" spans="1:37" s="111" customFormat="1" ht="13.5" thickBot="1" x14ac:dyDescent="0.25">
      <c r="A64" s="94"/>
      <c r="B64" s="124"/>
      <c r="C64" s="105" t="s">
        <v>146</v>
      </c>
      <c r="D64" s="106">
        <f>SUM(H64,L64,P64,T64,X64,AB64,AF64)</f>
        <v>10</v>
      </c>
      <c r="E64" s="108">
        <f>SUM(E60:E63)</f>
        <v>5</v>
      </c>
      <c r="F64" s="109">
        <f>SUM(F60:F63)</f>
        <v>0</v>
      </c>
      <c r="G64" s="109"/>
      <c r="H64" s="104">
        <f>SUM(H60:H63)</f>
        <v>6</v>
      </c>
      <c r="I64" s="108">
        <f>SUM(I60:I63)</f>
        <v>4</v>
      </c>
      <c r="J64" s="109">
        <f>SUM(J60:J63)</f>
        <v>0</v>
      </c>
      <c r="K64" s="109"/>
      <c r="L64" s="104">
        <f>SUM(L60:L63)</f>
        <v>4</v>
      </c>
      <c r="M64" s="108">
        <f>SUM(M60:M63)</f>
        <v>0</v>
      </c>
      <c r="N64" s="109">
        <f>SUM(N60:N63)</f>
        <v>0</v>
      </c>
      <c r="O64" s="109"/>
      <c r="P64" s="104">
        <f>SUM(P60:P63)</f>
        <v>0</v>
      </c>
      <c r="Q64" s="108">
        <f>SUM(Q60:Q63)</f>
        <v>0</v>
      </c>
      <c r="R64" s="109">
        <f>SUM(R60:R63)</f>
        <v>0</v>
      </c>
      <c r="S64" s="109"/>
      <c r="T64" s="104">
        <f>SUM(T60:T63)</f>
        <v>0</v>
      </c>
      <c r="U64" s="108">
        <f>SUM(U60:U63)</f>
        <v>0</v>
      </c>
      <c r="V64" s="109">
        <f>SUM(V60:V63)</f>
        <v>0</v>
      </c>
      <c r="W64" s="109"/>
      <c r="X64" s="104">
        <f>SUM(X60:X63)</f>
        <v>0</v>
      </c>
      <c r="Y64" s="108">
        <f>SUM(Y60:Y63)</f>
        <v>0</v>
      </c>
      <c r="Z64" s="109">
        <f>SUM(Z60:Z63)</f>
        <v>0</v>
      </c>
      <c r="AA64" s="109"/>
      <c r="AB64" s="104">
        <f>SUM(AB60:AB63)</f>
        <v>0</v>
      </c>
      <c r="AC64" s="108">
        <f>SUM(AC60:AC63)</f>
        <v>0</v>
      </c>
      <c r="AD64" s="109">
        <f>SUM(AD60:AD63)</f>
        <v>0</v>
      </c>
      <c r="AE64" s="109"/>
      <c r="AF64" s="104">
        <f>SUM(AF60:AF63)</f>
        <v>0</v>
      </c>
      <c r="AG64" s="106"/>
      <c r="AH64" s="110"/>
      <c r="AI64" s="139"/>
      <c r="AJ64" s="139"/>
      <c r="AK64" s="139"/>
    </row>
    <row r="65" spans="1:37" ht="13.5" thickBot="1" x14ac:dyDescent="0.25">
      <c r="A65" s="250" t="s">
        <v>148</v>
      </c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53"/>
      <c r="AJ65" s="53"/>
      <c r="AK65" s="53"/>
    </row>
    <row r="66" spans="1:37" ht="13.5" thickBot="1" x14ac:dyDescent="0.25">
      <c r="A66" s="258" t="s">
        <v>24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4"/>
      <c r="AI66" s="53"/>
      <c r="AJ66" s="53"/>
      <c r="AK66" s="53"/>
    </row>
    <row r="67" spans="1:37" s="8" customFormat="1" x14ac:dyDescent="0.2">
      <c r="A67" s="179" t="s">
        <v>348</v>
      </c>
      <c r="B67" s="45" t="s">
        <v>248</v>
      </c>
      <c r="C67" s="21" t="s">
        <v>73</v>
      </c>
      <c r="D67" s="20" t="s">
        <v>37</v>
      </c>
      <c r="E67" s="46"/>
      <c r="F67" s="41"/>
      <c r="G67" s="41"/>
      <c r="H67" s="42"/>
      <c r="I67" s="50"/>
      <c r="J67" s="48"/>
      <c r="K67" s="48"/>
      <c r="L67" s="51"/>
      <c r="M67" s="46">
        <v>3</v>
      </c>
      <c r="N67" s="41">
        <v>2</v>
      </c>
      <c r="O67" s="41" t="s">
        <v>17</v>
      </c>
      <c r="P67" s="42">
        <v>5</v>
      </c>
      <c r="Q67" s="50"/>
      <c r="R67" s="48"/>
      <c r="S67" s="48"/>
      <c r="T67" s="51"/>
      <c r="U67" s="46"/>
      <c r="V67" s="41"/>
      <c r="W67" s="41"/>
      <c r="X67" s="42"/>
      <c r="Y67" s="50"/>
      <c r="Z67" s="48"/>
      <c r="AA67" s="48"/>
      <c r="AB67" s="51"/>
      <c r="AC67" s="46"/>
      <c r="AD67" s="41"/>
      <c r="AE67" s="41"/>
      <c r="AF67" s="42"/>
      <c r="AG67" s="150" t="s">
        <v>444</v>
      </c>
      <c r="AH67" s="83" t="s">
        <v>57</v>
      </c>
      <c r="AI67" s="53"/>
      <c r="AJ67" s="53"/>
      <c r="AK67" s="53"/>
    </row>
    <row r="68" spans="1:37" s="8" customFormat="1" x14ac:dyDescent="0.2">
      <c r="A68" s="178" t="s">
        <v>349</v>
      </c>
      <c r="B68" s="55" t="s">
        <v>250</v>
      </c>
      <c r="C68" s="32" t="s">
        <v>38</v>
      </c>
      <c r="D68" s="15" t="s">
        <v>70</v>
      </c>
      <c r="E68" s="79"/>
      <c r="F68" s="80"/>
      <c r="G68" s="80"/>
      <c r="H68" s="81"/>
      <c r="I68" s="24"/>
      <c r="J68" s="25"/>
      <c r="K68" s="25"/>
      <c r="L68" s="26"/>
      <c r="M68" s="79">
        <v>2</v>
      </c>
      <c r="N68" s="80">
        <v>1</v>
      </c>
      <c r="O68" s="80" t="s">
        <v>21</v>
      </c>
      <c r="P68" s="81">
        <v>3</v>
      </c>
      <c r="Q68" s="24"/>
      <c r="R68" s="25"/>
      <c r="S68" s="25"/>
      <c r="T68" s="26"/>
      <c r="U68" s="79"/>
      <c r="V68" s="80"/>
      <c r="W68" s="80"/>
      <c r="X68" s="81"/>
      <c r="Y68" s="24"/>
      <c r="Z68" s="25"/>
      <c r="AA68" s="25"/>
      <c r="AB68" s="26"/>
      <c r="AC68" s="79"/>
      <c r="AD68" s="80"/>
      <c r="AE68" s="80"/>
      <c r="AF68" s="81"/>
      <c r="AG68" s="15" t="s">
        <v>444</v>
      </c>
      <c r="AH68" s="19" t="s">
        <v>165</v>
      </c>
      <c r="AI68" s="53"/>
      <c r="AJ68" s="53"/>
      <c r="AK68" s="53"/>
    </row>
    <row r="69" spans="1:37" s="8" customFormat="1" x14ac:dyDescent="0.2">
      <c r="A69" s="178" t="s">
        <v>411</v>
      </c>
      <c r="B69" s="55" t="s">
        <v>251</v>
      </c>
      <c r="C69" s="32" t="s">
        <v>322</v>
      </c>
      <c r="D69" s="15" t="s">
        <v>37</v>
      </c>
      <c r="E69" s="79"/>
      <c r="F69" s="80"/>
      <c r="G69" s="80"/>
      <c r="H69" s="81"/>
      <c r="I69" s="24"/>
      <c r="J69" s="25"/>
      <c r="K69" s="25"/>
      <c r="L69" s="26"/>
      <c r="M69" s="79">
        <v>2</v>
      </c>
      <c r="N69" s="80">
        <v>2</v>
      </c>
      <c r="O69" s="80" t="s">
        <v>17</v>
      </c>
      <c r="P69" s="81">
        <v>4</v>
      </c>
      <c r="Q69" s="24"/>
      <c r="R69" s="25"/>
      <c r="S69" s="25"/>
      <c r="T69" s="26"/>
      <c r="U69" s="79"/>
      <c r="V69" s="80"/>
      <c r="W69" s="80"/>
      <c r="X69" s="81"/>
      <c r="Y69" s="24"/>
      <c r="Z69" s="25"/>
      <c r="AA69" s="25"/>
      <c r="AB69" s="26"/>
      <c r="AC69" s="79"/>
      <c r="AD69" s="80"/>
      <c r="AE69" s="80"/>
      <c r="AF69" s="81"/>
      <c r="AG69" s="15" t="s">
        <v>444</v>
      </c>
      <c r="AH69" s="19" t="s">
        <v>100</v>
      </c>
      <c r="AI69" s="53"/>
      <c r="AJ69" s="53"/>
      <c r="AK69" s="53"/>
    </row>
    <row r="70" spans="1:37" s="8" customFormat="1" x14ac:dyDescent="0.2">
      <c r="A70" s="178" t="s">
        <v>350</v>
      </c>
      <c r="B70" s="55" t="s">
        <v>252</v>
      </c>
      <c r="C70" s="32" t="s">
        <v>39</v>
      </c>
      <c r="D70" s="15" t="s">
        <v>73</v>
      </c>
      <c r="E70" s="79"/>
      <c r="F70" s="80"/>
      <c r="G70" s="80"/>
      <c r="H70" s="81"/>
      <c r="I70" s="24"/>
      <c r="J70" s="25"/>
      <c r="K70" s="25"/>
      <c r="L70" s="26"/>
      <c r="M70" s="79"/>
      <c r="N70" s="80"/>
      <c r="O70" s="80"/>
      <c r="P70" s="81"/>
      <c r="Q70" s="24">
        <v>1</v>
      </c>
      <c r="R70" s="25">
        <v>1</v>
      </c>
      <c r="S70" s="25" t="s">
        <v>21</v>
      </c>
      <c r="T70" s="26">
        <v>2</v>
      </c>
      <c r="U70" s="79"/>
      <c r="V70" s="80"/>
      <c r="W70" s="80"/>
      <c r="X70" s="81"/>
      <c r="Y70" s="24"/>
      <c r="Z70" s="25"/>
      <c r="AA70" s="25"/>
      <c r="AB70" s="26"/>
      <c r="AC70" s="79"/>
      <c r="AD70" s="80"/>
      <c r="AE70" s="80"/>
      <c r="AF70" s="81"/>
      <c r="AG70" s="15" t="s">
        <v>444</v>
      </c>
      <c r="AH70" s="19" t="s">
        <v>57</v>
      </c>
      <c r="AI70" s="53"/>
      <c r="AJ70" s="53"/>
      <c r="AK70" s="53"/>
    </row>
    <row r="71" spans="1:37" s="8" customFormat="1" x14ac:dyDescent="0.2">
      <c r="A71" s="178" t="s">
        <v>351</v>
      </c>
      <c r="B71" s="55" t="s">
        <v>249</v>
      </c>
      <c r="C71" s="32" t="s">
        <v>74</v>
      </c>
      <c r="D71" s="15" t="s">
        <v>73</v>
      </c>
      <c r="E71" s="56"/>
      <c r="F71" s="57"/>
      <c r="G71" s="57"/>
      <c r="H71" s="58"/>
      <c r="I71" s="24"/>
      <c r="J71" s="25"/>
      <c r="K71" s="25"/>
      <c r="L71" s="26"/>
      <c r="M71" s="56"/>
      <c r="N71" s="57"/>
      <c r="O71" s="57"/>
      <c r="P71" s="58"/>
      <c r="Q71" s="24">
        <v>3</v>
      </c>
      <c r="R71" s="25">
        <v>2</v>
      </c>
      <c r="S71" s="25" t="s">
        <v>21</v>
      </c>
      <c r="T71" s="26">
        <v>5</v>
      </c>
      <c r="U71" s="56"/>
      <c r="V71" s="57"/>
      <c r="W71" s="57"/>
      <c r="X71" s="58"/>
      <c r="Y71" s="24"/>
      <c r="Z71" s="25"/>
      <c r="AA71" s="25"/>
      <c r="AB71" s="26"/>
      <c r="AC71" s="56"/>
      <c r="AD71" s="57"/>
      <c r="AE71" s="57"/>
      <c r="AF71" s="58"/>
      <c r="AG71" s="15" t="s">
        <v>444</v>
      </c>
      <c r="AH71" s="19" t="s">
        <v>61</v>
      </c>
      <c r="AI71" s="53"/>
      <c r="AJ71" s="53"/>
      <c r="AK71" s="53"/>
    </row>
    <row r="72" spans="1:37" s="8" customFormat="1" x14ac:dyDescent="0.2">
      <c r="A72" s="69" t="s">
        <v>352</v>
      </c>
      <c r="B72" s="70" t="s">
        <v>303</v>
      </c>
      <c r="C72" s="72" t="s">
        <v>158</v>
      </c>
      <c r="D72" s="151"/>
      <c r="E72" s="66"/>
      <c r="F72" s="67"/>
      <c r="G72" s="67"/>
      <c r="H72" s="68"/>
      <c r="I72" s="16"/>
      <c r="J72" s="17"/>
      <c r="K72" s="17"/>
      <c r="L72" s="18"/>
      <c r="M72" s="66"/>
      <c r="N72" s="67"/>
      <c r="O72" s="67"/>
      <c r="P72" s="68"/>
      <c r="Q72" s="24"/>
      <c r="R72" s="25"/>
      <c r="S72" s="25"/>
      <c r="T72" s="26"/>
      <c r="U72" s="66">
        <v>0</v>
      </c>
      <c r="V72" s="67">
        <v>2</v>
      </c>
      <c r="W72" s="67" t="s">
        <v>21</v>
      </c>
      <c r="X72" s="68">
        <v>2</v>
      </c>
      <c r="Y72" s="16"/>
      <c r="Z72" s="17"/>
      <c r="AA72" s="17"/>
      <c r="AB72" s="18"/>
      <c r="AC72" s="66"/>
      <c r="AD72" s="67"/>
      <c r="AE72" s="67"/>
      <c r="AF72" s="68"/>
      <c r="AG72" s="15" t="s">
        <v>444</v>
      </c>
      <c r="AH72" s="71" t="s">
        <v>100</v>
      </c>
      <c r="AI72" s="53"/>
      <c r="AJ72" s="53"/>
      <c r="AK72" s="53"/>
    </row>
    <row r="73" spans="1:37" s="8" customFormat="1" ht="38.25" x14ac:dyDescent="0.2">
      <c r="A73" s="178" t="s">
        <v>353</v>
      </c>
      <c r="B73" s="55" t="s">
        <v>304</v>
      </c>
      <c r="C73" s="32" t="s">
        <v>113</v>
      </c>
      <c r="D73" s="36" t="s">
        <v>160</v>
      </c>
      <c r="E73" s="66"/>
      <c r="F73" s="67"/>
      <c r="G73" s="67"/>
      <c r="H73" s="68"/>
      <c r="I73" s="24"/>
      <c r="J73" s="25"/>
      <c r="K73" s="25"/>
      <c r="L73" s="26"/>
      <c r="M73" s="66"/>
      <c r="N73" s="67"/>
      <c r="O73" s="67"/>
      <c r="P73" s="68"/>
      <c r="Q73" s="24">
        <v>0</v>
      </c>
      <c r="R73" s="25">
        <v>0</v>
      </c>
      <c r="S73" s="25" t="s">
        <v>96</v>
      </c>
      <c r="T73" s="26">
        <v>0</v>
      </c>
      <c r="U73" s="66"/>
      <c r="V73" s="67"/>
      <c r="W73" s="67"/>
      <c r="X73" s="68"/>
      <c r="Y73" s="24"/>
      <c r="Z73" s="25"/>
      <c r="AA73" s="25"/>
      <c r="AB73" s="26"/>
      <c r="AC73" s="66"/>
      <c r="AD73" s="67"/>
      <c r="AE73" s="67"/>
      <c r="AF73" s="68"/>
      <c r="AG73" s="15" t="s">
        <v>444</v>
      </c>
      <c r="AH73" s="19" t="s">
        <v>57</v>
      </c>
      <c r="AI73" s="53"/>
      <c r="AJ73" s="53"/>
      <c r="AK73" s="53"/>
    </row>
    <row r="74" spans="1:37" s="8" customFormat="1" ht="38.25" x14ac:dyDescent="0.2">
      <c r="A74" s="178" t="s">
        <v>354</v>
      </c>
      <c r="B74" s="55" t="s">
        <v>253</v>
      </c>
      <c r="C74" s="32" t="s">
        <v>40</v>
      </c>
      <c r="D74" s="36" t="s">
        <v>159</v>
      </c>
      <c r="E74" s="66"/>
      <c r="F74" s="67"/>
      <c r="G74" s="67"/>
      <c r="H74" s="68"/>
      <c r="I74" s="24"/>
      <c r="J74" s="25"/>
      <c r="K74" s="25"/>
      <c r="L74" s="26"/>
      <c r="M74" s="66"/>
      <c r="N74" s="67"/>
      <c r="O74" s="67"/>
      <c r="P74" s="68"/>
      <c r="Q74" s="24"/>
      <c r="R74" s="25"/>
      <c r="S74" s="25"/>
      <c r="T74" s="26"/>
      <c r="U74" s="66">
        <v>2</v>
      </c>
      <c r="V74" s="67">
        <v>1</v>
      </c>
      <c r="W74" s="67" t="s">
        <v>17</v>
      </c>
      <c r="X74" s="68">
        <v>3</v>
      </c>
      <c r="Y74" s="24"/>
      <c r="Z74" s="25"/>
      <c r="AA74" s="25"/>
      <c r="AB74" s="26"/>
      <c r="AC74" s="66"/>
      <c r="AD74" s="67"/>
      <c r="AE74" s="67"/>
      <c r="AF74" s="68"/>
      <c r="AG74" s="15" t="s">
        <v>444</v>
      </c>
      <c r="AH74" s="19" t="s">
        <v>132</v>
      </c>
      <c r="AI74" s="53"/>
      <c r="AJ74" s="53"/>
      <c r="AK74" s="53"/>
    </row>
    <row r="75" spans="1:37" s="8" customFormat="1" ht="13.5" thickBot="1" x14ac:dyDescent="0.25">
      <c r="A75" s="180" t="s">
        <v>408</v>
      </c>
      <c r="B75" s="126" t="s">
        <v>254</v>
      </c>
      <c r="C75" s="22" t="s">
        <v>25</v>
      </c>
      <c r="D75" s="31" t="s">
        <v>73</v>
      </c>
      <c r="E75" s="74"/>
      <c r="F75" s="75"/>
      <c r="G75" s="75"/>
      <c r="H75" s="76"/>
      <c r="I75" s="27"/>
      <c r="J75" s="29"/>
      <c r="K75" s="29"/>
      <c r="L75" s="30"/>
      <c r="M75" s="74"/>
      <c r="N75" s="75"/>
      <c r="O75" s="75"/>
      <c r="P75" s="76"/>
      <c r="Q75" s="216">
        <v>2</v>
      </c>
      <c r="R75" s="217">
        <v>0</v>
      </c>
      <c r="S75" s="217" t="s">
        <v>21</v>
      </c>
      <c r="T75" s="218">
        <v>2</v>
      </c>
      <c r="U75" s="74"/>
      <c r="V75" s="75"/>
      <c r="W75" s="75"/>
      <c r="X75" s="76"/>
      <c r="Y75" s="27"/>
      <c r="Z75" s="29"/>
      <c r="AA75" s="29"/>
      <c r="AB75" s="30"/>
      <c r="AC75" s="74"/>
      <c r="AD75" s="75"/>
      <c r="AE75" s="75"/>
      <c r="AF75" s="76"/>
      <c r="AG75" s="15" t="s">
        <v>444</v>
      </c>
      <c r="AH75" s="71" t="s">
        <v>100</v>
      </c>
      <c r="AI75" s="53"/>
      <c r="AJ75" s="53"/>
      <c r="AK75" s="53"/>
    </row>
    <row r="76" spans="1:37" s="111" customFormat="1" ht="13.5" thickBot="1" x14ac:dyDescent="0.25">
      <c r="A76" s="107"/>
      <c r="B76" s="124"/>
      <c r="C76" s="105"/>
      <c r="D76" s="106">
        <f>SUM(H76,L76,P76,T76,X76,AB76,AF76)</f>
        <v>26</v>
      </c>
      <c r="E76" s="108">
        <f>SUM(E67:E75)</f>
        <v>0</v>
      </c>
      <c r="F76" s="109">
        <f t="shared" ref="F76:AF76" si="1">SUM(F67:F75)</f>
        <v>0</v>
      </c>
      <c r="G76" s="109"/>
      <c r="H76" s="104">
        <f t="shared" si="1"/>
        <v>0</v>
      </c>
      <c r="I76" s="108">
        <f t="shared" si="1"/>
        <v>0</v>
      </c>
      <c r="J76" s="109">
        <f t="shared" si="1"/>
        <v>0</v>
      </c>
      <c r="K76" s="109"/>
      <c r="L76" s="104">
        <f t="shared" si="1"/>
        <v>0</v>
      </c>
      <c r="M76" s="108">
        <f t="shared" si="1"/>
        <v>7</v>
      </c>
      <c r="N76" s="109">
        <f t="shared" si="1"/>
        <v>5</v>
      </c>
      <c r="O76" s="109"/>
      <c r="P76" s="104">
        <f t="shared" si="1"/>
        <v>12</v>
      </c>
      <c r="Q76" s="108">
        <f>SUM(Q67:Q75)</f>
        <v>6</v>
      </c>
      <c r="R76" s="109">
        <f>SUM(R67:R75)</f>
        <v>3</v>
      </c>
      <c r="S76" s="109"/>
      <c r="T76" s="104">
        <f>SUM(T67:T75)</f>
        <v>9</v>
      </c>
      <c r="U76" s="108">
        <f t="shared" si="1"/>
        <v>2</v>
      </c>
      <c r="V76" s="109">
        <f t="shared" si="1"/>
        <v>3</v>
      </c>
      <c r="W76" s="109">
        <f t="shared" si="1"/>
        <v>0</v>
      </c>
      <c r="X76" s="104">
        <f t="shared" si="1"/>
        <v>5</v>
      </c>
      <c r="Y76" s="108">
        <f t="shared" si="1"/>
        <v>0</v>
      </c>
      <c r="Z76" s="109">
        <f t="shared" si="1"/>
        <v>0</v>
      </c>
      <c r="AA76" s="109"/>
      <c r="AB76" s="104">
        <f t="shared" si="1"/>
        <v>0</v>
      </c>
      <c r="AC76" s="108">
        <f t="shared" si="1"/>
        <v>0</v>
      </c>
      <c r="AD76" s="109">
        <f t="shared" si="1"/>
        <v>0</v>
      </c>
      <c r="AE76" s="109"/>
      <c r="AF76" s="104">
        <f t="shared" si="1"/>
        <v>0</v>
      </c>
      <c r="AG76" s="106"/>
      <c r="AH76" s="110"/>
      <c r="AI76" s="139"/>
      <c r="AJ76" s="139"/>
      <c r="AK76" s="139"/>
    </row>
    <row r="77" spans="1:37" ht="13.5" thickBot="1" x14ac:dyDescent="0.25">
      <c r="A77" s="251" t="s">
        <v>41</v>
      </c>
      <c r="B77" s="252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4"/>
      <c r="AI77" s="53"/>
      <c r="AJ77" s="53"/>
      <c r="AK77" s="53"/>
    </row>
    <row r="78" spans="1:37" s="8" customFormat="1" x14ac:dyDescent="0.2">
      <c r="A78" s="179" t="s">
        <v>355</v>
      </c>
      <c r="B78" s="45" t="s">
        <v>255</v>
      </c>
      <c r="C78" s="21" t="s">
        <v>75</v>
      </c>
      <c r="D78" s="152" t="s">
        <v>19</v>
      </c>
      <c r="E78" s="46"/>
      <c r="F78" s="41"/>
      <c r="G78" s="41"/>
      <c r="H78" s="42"/>
      <c r="I78" s="50">
        <v>2</v>
      </c>
      <c r="J78" s="48">
        <v>1</v>
      </c>
      <c r="K78" s="48" t="s">
        <v>17</v>
      </c>
      <c r="L78" s="51">
        <v>3</v>
      </c>
      <c r="M78" s="46"/>
      <c r="N78" s="41"/>
      <c r="O78" s="41"/>
      <c r="P78" s="42"/>
      <c r="Q78" s="50"/>
      <c r="R78" s="48"/>
      <c r="S78" s="48"/>
      <c r="T78" s="51"/>
      <c r="U78" s="46"/>
      <c r="V78" s="41"/>
      <c r="W78" s="41"/>
      <c r="X78" s="42"/>
      <c r="Y78" s="50"/>
      <c r="Z78" s="48"/>
      <c r="AA78" s="48"/>
      <c r="AB78" s="51"/>
      <c r="AC78" s="46"/>
      <c r="AD78" s="41"/>
      <c r="AE78" s="41"/>
      <c r="AF78" s="42"/>
      <c r="AG78" s="20" t="s">
        <v>449</v>
      </c>
      <c r="AH78" s="83" t="s">
        <v>127</v>
      </c>
      <c r="AI78" s="53"/>
      <c r="AJ78" s="53"/>
      <c r="AK78" s="53"/>
    </row>
    <row r="79" spans="1:37" s="8" customFormat="1" x14ac:dyDescent="0.2">
      <c r="A79" s="178" t="s">
        <v>356</v>
      </c>
      <c r="B79" s="55" t="s">
        <v>258</v>
      </c>
      <c r="C79" s="32" t="s">
        <v>76</v>
      </c>
      <c r="D79" s="36" t="s">
        <v>118</v>
      </c>
      <c r="E79" s="79"/>
      <c r="F79" s="80"/>
      <c r="G79" s="80"/>
      <c r="H79" s="81"/>
      <c r="I79" s="34"/>
      <c r="J79" s="28"/>
      <c r="K79" s="28"/>
      <c r="L79" s="35"/>
      <c r="M79" s="79">
        <v>2</v>
      </c>
      <c r="N79" s="80">
        <v>2</v>
      </c>
      <c r="O79" s="80" t="s">
        <v>17</v>
      </c>
      <c r="P79" s="81">
        <v>4</v>
      </c>
      <c r="Q79" s="24"/>
      <c r="R79" s="25"/>
      <c r="S79" s="25"/>
      <c r="T79" s="26"/>
      <c r="U79" s="79"/>
      <c r="V79" s="80"/>
      <c r="W79" s="80"/>
      <c r="X79" s="81"/>
      <c r="Y79" s="24"/>
      <c r="Z79" s="25"/>
      <c r="AA79" s="25"/>
      <c r="AB79" s="26"/>
      <c r="AC79" s="79"/>
      <c r="AD79" s="80"/>
      <c r="AE79" s="80"/>
      <c r="AF79" s="81"/>
      <c r="AG79" s="15" t="s">
        <v>59</v>
      </c>
      <c r="AH79" s="19" t="s">
        <v>112</v>
      </c>
      <c r="AI79" s="53"/>
      <c r="AJ79" s="53"/>
      <c r="AK79" s="53"/>
    </row>
    <row r="80" spans="1:37" s="8" customFormat="1" x14ac:dyDescent="0.2">
      <c r="A80" s="178" t="s">
        <v>357</v>
      </c>
      <c r="B80" s="55" t="s">
        <v>256</v>
      </c>
      <c r="C80" s="32" t="s">
        <v>77</v>
      </c>
      <c r="D80" s="36"/>
      <c r="E80" s="56"/>
      <c r="F80" s="57"/>
      <c r="G80" s="57"/>
      <c r="H80" s="58"/>
      <c r="I80" s="59"/>
      <c r="J80" s="25"/>
      <c r="K80" s="25"/>
      <c r="L80" s="60"/>
      <c r="M80" s="56"/>
      <c r="N80" s="57"/>
      <c r="O80" s="57"/>
      <c r="P80" s="58"/>
      <c r="Q80" s="24">
        <v>2</v>
      </c>
      <c r="R80" s="25">
        <v>2</v>
      </c>
      <c r="S80" s="25" t="s">
        <v>17</v>
      </c>
      <c r="T80" s="26">
        <v>4</v>
      </c>
      <c r="U80" s="56"/>
      <c r="V80" s="57"/>
      <c r="W80" s="57"/>
      <c r="X80" s="58"/>
      <c r="Y80" s="24"/>
      <c r="Z80" s="25"/>
      <c r="AA80" s="25"/>
      <c r="AB80" s="26"/>
      <c r="AC80" s="56"/>
      <c r="AD80" s="57"/>
      <c r="AE80" s="57"/>
      <c r="AF80" s="58"/>
      <c r="AG80" s="15" t="s">
        <v>446</v>
      </c>
      <c r="AH80" s="15" t="s">
        <v>62</v>
      </c>
      <c r="AI80" s="53"/>
      <c r="AJ80" s="53"/>
      <c r="AK80" s="53"/>
    </row>
    <row r="81" spans="1:37" s="8" customFormat="1" x14ac:dyDescent="0.2">
      <c r="A81" s="178" t="s">
        <v>358</v>
      </c>
      <c r="B81" s="55" t="s">
        <v>259</v>
      </c>
      <c r="C81" s="32" t="s">
        <v>78</v>
      </c>
      <c r="D81" s="36" t="s">
        <v>76</v>
      </c>
      <c r="E81" s="56"/>
      <c r="F81" s="57"/>
      <c r="G81" s="57"/>
      <c r="H81" s="58"/>
      <c r="I81" s="59"/>
      <c r="J81" s="25"/>
      <c r="K81" s="25"/>
      <c r="L81" s="60"/>
      <c r="M81" s="56"/>
      <c r="N81" s="57"/>
      <c r="O81" s="57"/>
      <c r="P81" s="58"/>
      <c r="Q81" s="24">
        <v>2</v>
      </c>
      <c r="R81" s="25">
        <v>2</v>
      </c>
      <c r="S81" s="25" t="s">
        <v>17</v>
      </c>
      <c r="T81" s="26">
        <v>4</v>
      </c>
      <c r="U81" s="56"/>
      <c r="V81" s="57"/>
      <c r="W81" s="57"/>
      <c r="X81" s="58"/>
      <c r="Y81" s="24"/>
      <c r="Z81" s="25"/>
      <c r="AA81" s="25"/>
      <c r="AB81" s="26"/>
      <c r="AC81" s="56"/>
      <c r="AD81" s="57"/>
      <c r="AE81" s="57"/>
      <c r="AF81" s="58"/>
      <c r="AG81" s="15" t="s">
        <v>450</v>
      </c>
      <c r="AH81" s="19" t="s">
        <v>112</v>
      </c>
      <c r="AI81" s="53"/>
      <c r="AJ81" s="53"/>
      <c r="AK81" s="53"/>
    </row>
    <row r="82" spans="1:37" s="8" customFormat="1" x14ac:dyDescent="0.2">
      <c r="A82" s="178" t="s">
        <v>359</v>
      </c>
      <c r="B82" s="55" t="s">
        <v>305</v>
      </c>
      <c r="C82" s="32" t="s">
        <v>115</v>
      </c>
      <c r="D82" s="36" t="s">
        <v>191</v>
      </c>
      <c r="E82" s="56"/>
      <c r="F82" s="57"/>
      <c r="G82" s="57"/>
      <c r="H82" s="58"/>
      <c r="I82" s="59"/>
      <c r="J82" s="25"/>
      <c r="K82" s="25"/>
      <c r="L82" s="60"/>
      <c r="M82" s="56"/>
      <c r="N82" s="57"/>
      <c r="O82" s="57"/>
      <c r="P82" s="58"/>
      <c r="Q82" s="24"/>
      <c r="R82" s="25"/>
      <c r="S82" s="25"/>
      <c r="T82" s="26"/>
      <c r="U82" s="56">
        <v>0</v>
      </c>
      <c r="V82" s="57">
        <v>0</v>
      </c>
      <c r="W82" s="57" t="s">
        <v>96</v>
      </c>
      <c r="X82" s="58">
        <v>0</v>
      </c>
      <c r="Y82" s="24"/>
      <c r="Z82" s="25"/>
      <c r="AA82" s="25"/>
      <c r="AB82" s="26"/>
      <c r="AC82" s="56"/>
      <c r="AD82" s="57"/>
      <c r="AE82" s="57"/>
      <c r="AF82" s="58"/>
      <c r="AG82" s="15" t="s">
        <v>450</v>
      </c>
      <c r="AH82" s="19" t="s">
        <v>112</v>
      </c>
      <c r="AI82" s="53"/>
      <c r="AJ82" s="53"/>
      <c r="AK82" s="53"/>
    </row>
    <row r="83" spans="1:37" s="8" customFormat="1" x14ac:dyDescent="0.2">
      <c r="A83" s="178" t="s">
        <v>360</v>
      </c>
      <c r="B83" s="55" t="s">
        <v>257</v>
      </c>
      <c r="C83" s="32" t="s">
        <v>86</v>
      </c>
      <c r="D83" s="36"/>
      <c r="E83" s="56"/>
      <c r="F83" s="57"/>
      <c r="G83" s="57"/>
      <c r="H83" s="58"/>
      <c r="I83" s="59"/>
      <c r="J83" s="25"/>
      <c r="K83" s="25"/>
      <c r="L83" s="60"/>
      <c r="M83" s="56"/>
      <c r="N83" s="57"/>
      <c r="O83" s="57"/>
      <c r="P83" s="58"/>
      <c r="Q83" s="24"/>
      <c r="R83" s="25"/>
      <c r="S83" s="25"/>
      <c r="T83" s="26"/>
      <c r="U83" s="56">
        <v>3</v>
      </c>
      <c r="V83" s="57">
        <v>2</v>
      </c>
      <c r="W83" s="57" t="s">
        <v>17</v>
      </c>
      <c r="X83" s="58">
        <v>5</v>
      </c>
      <c r="Y83" s="24"/>
      <c r="Z83" s="25"/>
      <c r="AA83" s="25"/>
      <c r="AB83" s="26"/>
      <c r="AC83" s="56"/>
      <c r="AD83" s="57"/>
      <c r="AE83" s="57"/>
      <c r="AF83" s="58"/>
      <c r="AG83" s="15" t="s">
        <v>446</v>
      </c>
      <c r="AH83" s="19" t="s">
        <v>318</v>
      </c>
      <c r="AI83" s="53"/>
      <c r="AJ83" s="53"/>
      <c r="AK83" s="53"/>
    </row>
    <row r="84" spans="1:37" s="8" customFormat="1" x14ac:dyDescent="0.2">
      <c r="A84" s="178" t="s">
        <v>361</v>
      </c>
      <c r="B84" s="70" t="s">
        <v>300</v>
      </c>
      <c r="C84" s="72" t="s">
        <v>26</v>
      </c>
      <c r="D84" s="36" t="s">
        <v>69</v>
      </c>
      <c r="E84" s="66"/>
      <c r="F84" s="67"/>
      <c r="G84" s="67"/>
      <c r="H84" s="68"/>
      <c r="I84" s="64"/>
      <c r="J84" s="17"/>
      <c r="K84" s="17"/>
      <c r="L84" s="65"/>
      <c r="M84" s="66"/>
      <c r="N84" s="67"/>
      <c r="O84" s="67"/>
      <c r="P84" s="68"/>
      <c r="Q84" s="16"/>
      <c r="R84" s="17"/>
      <c r="S84" s="17"/>
      <c r="T84" s="18"/>
      <c r="U84" s="66"/>
      <c r="V84" s="67"/>
      <c r="W84" s="67"/>
      <c r="X84" s="68"/>
      <c r="Y84" s="16">
        <v>2</v>
      </c>
      <c r="Z84" s="17">
        <v>2</v>
      </c>
      <c r="AA84" s="17" t="s">
        <v>17</v>
      </c>
      <c r="AB84" s="18">
        <v>4</v>
      </c>
      <c r="AC84" s="66"/>
      <c r="AD84" s="67"/>
      <c r="AE84" s="67"/>
      <c r="AF84" s="68"/>
      <c r="AG84" s="153" t="s">
        <v>443</v>
      </c>
      <c r="AH84" s="62" t="s">
        <v>56</v>
      </c>
      <c r="AI84" s="53"/>
      <c r="AJ84" s="53"/>
      <c r="AK84" s="53"/>
    </row>
    <row r="85" spans="1:37" s="8" customFormat="1" ht="39" thickBot="1" x14ac:dyDescent="0.25">
      <c r="A85" s="180" t="s">
        <v>362</v>
      </c>
      <c r="B85" s="126" t="s">
        <v>306</v>
      </c>
      <c r="C85" s="22" t="s">
        <v>114</v>
      </c>
      <c r="D85" s="33" t="s">
        <v>222</v>
      </c>
      <c r="E85" s="74"/>
      <c r="F85" s="75"/>
      <c r="G85" s="75"/>
      <c r="H85" s="76"/>
      <c r="I85" s="86"/>
      <c r="J85" s="29"/>
      <c r="K85" s="29"/>
      <c r="L85" s="87"/>
      <c r="M85" s="74"/>
      <c r="N85" s="75"/>
      <c r="O85" s="75"/>
      <c r="P85" s="76"/>
      <c r="Q85" s="27"/>
      <c r="R85" s="29"/>
      <c r="S85" s="29"/>
      <c r="T85" s="30"/>
      <c r="U85" s="74"/>
      <c r="V85" s="75"/>
      <c r="W85" s="75"/>
      <c r="X85" s="76"/>
      <c r="Y85" s="27">
        <v>0</v>
      </c>
      <c r="Z85" s="29">
        <v>0</v>
      </c>
      <c r="AA85" s="29" t="s">
        <v>96</v>
      </c>
      <c r="AB85" s="30">
        <v>0</v>
      </c>
      <c r="AC85" s="74"/>
      <c r="AD85" s="75"/>
      <c r="AE85" s="75"/>
      <c r="AF85" s="76"/>
      <c r="AG85" s="31" t="s">
        <v>446</v>
      </c>
      <c r="AH85" s="31" t="s">
        <v>105</v>
      </c>
      <c r="AI85" s="53"/>
      <c r="AJ85" s="53"/>
      <c r="AK85" s="53"/>
    </row>
    <row r="86" spans="1:37" s="111" customFormat="1" ht="13.5" thickBot="1" x14ac:dyDescent="0.25">
      <c r="A86" s="107"/>
      <c r="B86" s="124"/>
      <c r="C86" s="105"/>
      <c r="D86" s="106">
        <f>SUM(H86,L86,P86,T86,X86,AB86,AF86)</f>
        <v>24</v>
      </c>
      <c r="E86" s="108">
        <f>SUM(E78:E85)</f>
        <v>0</v>
      </c>
      <c r="F86" s="109">
        <f t="shared" ref="F86:AD86" si="2">SUM(F78:F85)</f>
        <v>0</v>
      </c>
      <c r="G86" s="109"/>
      <c r="H86" s="104">
        <f t="shared" si="2"/>
        <v>0</v>
      </c>
      <c r="I86" s="108">
        <f>SUM(I78:I85)</f>
        <v>2</v>
      </c>
      <c r="J86" s="109">
        <f>SUM(J78:J85)</f>
        <v>1</v>
      </c>
      <c r="K86" s="109"/>
      <c r="L86" s="104">
        <f>SUM(L78:L85)</f>
        <v>3</v>
      </c>
      <c r="M86" s="108">
        <f t="shared" si="2"/>
        <v>2</v>
      </c>
      <c r="N86" s="109">
        <f t="shared" si="2"/>
        <v>2</v>
      </c>
      <c r="O86" s="109"/>
      <c r="P86" s="104">
        <f t="shared" si="2"/>
        <v>4</v>
      </c>
      <c r="Q86" s="108">
        <f t="shared" si="2"/>
        <v>4</v>
      </c>
      <c r="R86" s="109">
        <f t="shared" si="2"/>
        <v>4</v>
      </c>
      <c r="S86" s="109"/>
      <c r="T86" s="104">
        <f t="shared" si="2"/>
        <v>8</v>
      </c>
      <c r="U86" s="108">
        <f t="shared" si="2"/>
        <v>3</v>
      </c>
      <c r="V86" s="109">
        <f t="shared" si="2"/>
        <v>2</v>
      </c>
      <c r="W86" s="109"/>
      <c r="X86" s="104">
        <f t="shared" si="2"/>
        <v>5</v>
      </c>
      <c r="Y86" s="108">
        <f t="shared" si="2"/>
        <v>2</v>
      </c>
      <c r="Z86" s="109">
        <f t="shared" si="2"/>
        <v>2</v>
      </c>
      <c r="AA86" s="109"/>
      <c r="AB86" s="104">
        <f t="shared" si="2"/>
        <v>4</v>
      </c>
      <c r="AC86" s="108">
        <f t="shared" si="2"/>
        <v>0</v>
      </c>
      <c r="AD86" s="109">
        <f t="shared" si="2"/>
        <v>0</v>
      </c>
      <c r="AE86" s="109"/>
      <c r="AF86" s="104">
        <f t="shared" ref="AF86" si="3">SUM(AF77:AF85)</f>
        <v>0</v>
      </c>
      <c r="AG86" s="106"/>
      <c r="AH86" s="110"/>
      <c r="AI86" s="139"/>
      <c r="AJ86" s="139"/>
      <c r="AK86" s="139"/>
    </row>
    <row r="87" spans="1:37" ht="13.5" thickBot="1" x14ac:dyDescent="0.25">
      <c r="A87" s="251" t="s">
        <v>147</v>
      </c>
      <c r="B87" s="252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4"/>
      <c r="AI87" s="53"/>
      <c r="AJ87" s="53"/>
      <c r="AK87" s="53"/>
    </row>
    <row r="88" spans="1:37" s="8" customFormat="1" x14ac:dyDescent="0.2">
      <c r="A88" s="179" t="s">
        <v>363</v>
      </c>
      <c r="B88" s="45" t="s">
        <v>260</v>
      </c>
      <c r="C88" s="21" t="s">
        <v>157</v>
      </c>
      <c r="D88" s="20"/>
      <c r="E88" s="46"/>
      <c r="F88" s="41"/>
      <c r="G88" s="41"/>
      <c r="H88" s="42"/>
      <c r="I88" s="50"/>
      <c r="J88" s="48"/>
      <c r="K88" s="48"/>
      <c r="L88" s="51"/>
      <c r="M88" s="46">
        <v>1</v>
      </c>
      <c r="N88" s="41">
        <v>1</v>
      </c>
      <c r="O88" s="41" t="s">
        <v>17</v>
      </c>
      <c r="P88" s="42">
        <v>2</v>
      </c>
      <c r="Q88" s="50"/>
      <c r="R88" s="48"/>
      <c r="S88" s="48"/>
      <c r="T88" s="51"/>
      <c r="U88" s="46"/>
      <c r="V88" s="41"/>
      <c r="W88" s="41"/>
      <c r="X88" s="42"/>
      <c r="Y88" s="50"/>
      <c r="Z88" s="48"/>
      <c r="AA88" s="48"/>
      <c r="AB88" s="51"/>
      <c r="AC88" s="46"/>
      <c r="AD88" s="41"/>
      <c r="AE88" s="41"/>
      <c r="AF88" s="42"/>
      <c r="AG88" s="19" t="s">
        <v>107</v>
      </c>
      <c r="AH88" s="19" t="s">
        <v>179</v>
      </c>
      <c r="AI88" s="53"/>
      <c r="AJ88" s="53"/>
      <c r="AK88" s="53"/>
    </row>
    <row r="89" spans="1:37" s="8" customFormat="1" x14ac:dyDescent="0.2">
      <c r="A89" s="178" t="s">
        <v>364</v>
      </c>
      <c r="B89" s="154" t="s">
        <v>261</v>
      </c>
      <c r="C89" s="32" t="s">
        <v>53</v>
      </c>
      <c r="D89" s="19" t="s">
        <v>101</v>
      </c>
      <c r="E89" s="79"/>
      <c r="F89" s="80"/>
      <c r="G89" s="80"/>
      <c r="H89" s="81"/>
      <c r="I89" s="145"/>
      <c r="J89" s="28"/>
      <c r="K89" s="28"/>
      <c r="L89" s="146"/>
      <c r="M89" s="79">
        <v>2</v>
      </c>
      <c r="N89" s="80">
        <v>0</v>
      </c>
      <c r="O89" s="80" t="s">
        <v>21</v>
      </c>
      <c r="P89" s="81">
        <v>2</v>
      </c>
      <c r="Q89" s="145"/>
      <c r="R89" s="28"/>
      <c r="S89" s="28"/>
      <c r="T89" s="146"/>
      <c r="U89" s="79"/>
      <c r="V89" s="80"/>
      <c r="W89" s="80"/>
      <c r="X89" s="81"/>
      <c r="Y89" s="145"/>
      <c r="Z89" s="28"/>
      <c r="AA89" s="28"/>
      <c r="AB89" s="146"/>
      <c r="AC89" s="79"/>
      <c r="AD89" s="80"/>
      <c r="AE89" s="80"/>
      <c r="AF89" s="81"/>
      <c r="AG89" s="19" t="s">
        <v>104</v>
      </c>
      <c r="AH89" s="19" t="s">
        <v>180</v>
      </c>
      <c r="AI89" s="53"/>
      <c r="AJ89" s="53"/>
      <c r="AK89" s="53"/>
    </row>
    <row r="90" spans="1:37" s="8" customFormat="1" x14ac:dyDescent="0.2">
      <c r="A90" s="178" t="s">
        <v>365</v>
      </c>
      <c r="B90" s="55" t="s">
        <v>262</v>
      </c>
      <c r="C90" s="32" t="s">
        <v>29</v>
      </c>
      <c r="D90" s="15"/>
      <c r="E90" s="56"/>
      <c r="F90" s="57"/>
      <c r="G90" s="57"/>
      <c r="H90" s="58"/>
      <c r="I90" s="24"/>
      <c r="J90" s="25"/>
      <c r="K90" s="25"/>
      <c r="L90" s="26"/>
      <c r="M90" s="56"/>
      <c r="N90" s="57"/>
      <c r="O90" s="57"/>
      <c r="P90" s="58"/>
      <c r="Q90" s="24"/>
      <c r="R90" s="25"/>
      <c r="S90" s="25"/>
      <c r="T90" s="26"/>
      <c r="U90" s="56">
        <v>1</v>
      </c>
      <c r="V90" s="57">
        <v>2</v>
      </c>
      <c r="W90" s="57" t="s">
        <v>17</v>
      </c>
      <c r="X90" s="58">
        <v>3</v>
      </c>
      <c r="Y90" s="24"/>
      <c r="Z90" s="25"/>
      <c r="AA90" s="25"/>
      <c r="AB90" s="26"/>
      <c r="AC90" s="56"/>
      <c r="AD90" s="57"/>
      <c r="AE90" s="57"/>
      <c r="AF90" s="58"/>
      <c r="AG90" s="15" t="s">
        <v>109</v>
      </c>
      <c r="AH90" s="19" t="s">
        <v>181</v>
      </c>
      <c r="AI90" s="53"/>
      <c r="AJ90" s="53"/>
      <c r="AK90" s="53"/>
    </row>
    <row r="91" spans="1:37" s="8" customFormat="1" x14ac:dyDescent="0.2">
      <c r="A91" s="178" t="s">
        <v>366</v>
      </c>
      <c r="B91" s="55" t="s">
        <v>263</v>
      </c>
      <c r="C91" s="32" t="s">
        <v>79</v>
      </c>
      <c r="D91" s="15" t="s">
        <v>53</v>
      </c>
      <c r="E91" s="56"/>
      <c r="F91" s="57"/>
      <c r="G91" s="57"/>
      <c r="H91" s="58"/>
      <c r="I91" s="24"/>
      <c r="J91" s="25"/>
      <c r="K91" s="25"/>
      <c r="L91" s="26"/>
      <c r="M91" s="56"/>
      <c r="N91" s="57"/>
      <c r="O91" s="57"/>
      <c r="P91" s="58"/>
      <c r="Q91" s="24"/>
      <c r="R91" s="25"/>
      <c r="S91" s="25"/>
      <c r="T91" s="26"/>
      <c r="U91" s="56">
        <v>2</v>
      </c>
      <c r="V91" s="57">
        <v>2</v>
      </c>
      <c r="W91" s="57" t="s">
        <v>17</v>
      </c>
      <c r="X91" s="58">
        <v>4</v>
      </c>
      <c r="Y91" s="24"/>
      <c r="Z91" s="25"/>
      <c r="AA91" s="25"/>
      <c r="AB91" s="26"/>
      <c r="AC91" s="56"/>
      <c r="AD91" s="57"/>
      <c r="AE91" s="57"/>
      <c r="AF91" s="58"/>
      <c r="AG91" s="71" t="s">
        <v>104</v>
      </c>
      <c r="AH91" s="19" t="s">
        <v>182</v>
      </c>
      <c r="AI91" s="53"/>
      <c r="AJ91" s="53"/>
      <c r="AK91" s="53"/>
    </row>
    <row r="92" spans="1:37" s="8" customFormat="1" x14ac:dyDescent="0.2">
      <c r="A92" s="178" t="s">
        <v>367</v>
      </c>
      <c r="B92" s="55" t="s">
        <v>264</v>
      </c>
      <c r="C92" s="32" t="s">
        <v>80</v>
      </c>
      <c r="D92" s="19" t="s">
        <v>79</v>
      </c>
      <c r="E92" s="56"/>
      <c r="F92" s="57"/>
      <c r="G92" s="57"/>
      <c r="H92" s="58"/>
      <c r="I92" s="24"/>
      <c r="J92" s="25"/>
      <c r="K92" s="25"/>
      <c r="L92" s="26"/>
      <c r="M92" s="56"/>
      <c r="N92" s="57"/>
      <c r="O92" s="57"/>
      <c r="P92" s="58"/>
      <c r="Q92" s="24"/>
      <c r="R92" s="25"/>
      <c r="S92" s="25"/>
      <c r="T92" s="26"/>
      <c r="U92" s="56"/>
      <c r="V92" s="57"/>
      <c r="W92" s="57"/>
      <c r="X92" s="58"/>
      <c r="Y92" s="24">
        <v>2</v>
      </c>
      <c r="Z92" s="25">
        <v>2</v>
      </c>
      <c r="AA92" s="25" t="s">
        <v>17</v>
      </c>
      <c r="AB92" s="26">
        <v>4</v>
      </c>
      <c r="AC92" s="56"/>
      <c r="AD92" s="57"/>
      <c r="AE92" s="57"/>
      <c r="AF92" s="58"/>
      <c r="AG92" s="71" t="s">
        <v>104</v>
      </c>
      <c r="AH92" s="19" t="s">
        <v>182</v>
      </c>
      <c r="AI92" s="53"/>
      <c r="AJ92" s="53"/>
      <c r="AK92" s="53"/>
    </row>
    <row r="93" spans="1:37" s="8" customFormat="1" ht="12.75" customHeight="1" x14ac:dyDescent="0.2">
      <c r="A93" s="178" t="s">
        <v>368</v>
      </c>
      <c r="B93" s="55" t="s">
        <v>30</v>
      </c>
      <c r="C93" s="32" t="s">
        <v>30</v>
      </c>
      <c r="D93" s="15"/>
      <c r="E93" s="66"/>
      <c r="F93" s="67"/>
      <c r="G93" s="67"/>
      <c r="H93" s="68"/>
      <c r="I93" s="16"/>
      <c r="J93" s="17"/>
      <c r="K93" s="17"/>
      <c r="L93" s="18"/>
      <c r="M93" s="66"/>
      <c r="N93" s="67"/>
      <c r="O93" s="67"/>
      <c r="P93" s="68"/>
      <c r="Q93" s="16"/>
      <c r="R93" s="17"/>
      <c r="S93" s="17"/>
      <c r="T93" s="18"/>
      <c r="U93" s="66"/>
      <c r="V93" s="67"/>
      <c r="W93" s="67"/>
      <c r="X93" s="68"/>
      <c r="Y93" s="16">
        <v>2</v>
      </c>
      <c r="Z93" s="17">
        <v>0</v>
      </c>
      <c r="AA93" s="17" t="s">
        <v>17</v>
      </c>
      <c r="AB93" s="18">
        <v>2</v>
      </c>
      <c r="AC93" s="66"/>
      <c r="AD93" s="67"/>
      <c r="AE93" s="67"/>
      <c r="AF93" s="68"/>
      <c r="AG93" s="71" t="s">
        <v>85</v>
      </c>
      <c r="AH93" s="19" t="s">
        <v>183</v>
      </c>
      <c r="AI93" s="53"/>
      <c r="AJ93" s="53"/>
      <c r="AK93" s="53"/>
    </row>
    <row r="94" spans="1:37" s="8" customFormat="1" ht="13.5" thickBot="1" x14ac:dyDescent="0.25">
      <c r="A94" s="82" t="s">
        <v>369</v>
      </c>
      <c r="B94" s="126" t="s">
        <v>265</v>
      </c>
      <c r="C94" s="22" t="s">
        <v>186</v>
      </c>
      <c r="D94" s="31"/>
      <c r="E94" s="88"/>
      <c r="F94" s="89"/>
      <c r="G94" s="89"/>
      <c r="H94" s="90"/>
      <c r="I94" s="91"/>
      <c r="J94" s="92"/>
      <c r="K94" s="92"/>
      <c r="L94" s="93"/>
      <c r="M94" s="88"/>
      <c r="N94" s="89"/>
      <c r="O94" s="89"/>
      <c r="P94" s="90"/>
      <c r="Q94" s="91"/>
      <c r="R94" s="92"/>
      <c r="S94" s="92"/>
      <c r="T94" s="93"/>
      <c r="U94" s="88"/>
      <c r="V94" s="89"/>
      <c r="W94" s="89"/>
      <c r="X94" s="90"/>
      <c r="Y94" s="27">
        <v>2</v>
      </c>
      <c r="Z94" s="29">
        <v>0</v>
      </c>
      <c r="AA94" s="29" t="s">
        <v>17</v>
      </c>
      <c r="AB94" s="30">
        <v>2</v>
      </c>
      <c r="AC94" s="88"/>
      <c r="AD94" s="89"/>
      <c r="AE94" s="89"/>
      <c r="AF94" s="90"/>
      <c r="AG94" s="71" t="s">
        <v>104</v>
      </c>
      <c r="AH94" s="19" t="s">
        <v>184</v>
      </c>
      <c r="AI94" s="53"/>
      <c r="AJ94" s="53"/>
      <c r="AK94" s="53"/>
    </row>
    <row r="95" spans="1:37" s="111" customFormat="1" ht="13.5" thickBot="1" x14ac:dyDescent="0.25">
      <c r="A95" s="107"/>
      <c r="B95" s="124"/>
      <c r="C95" s="105"/>
      <c r="D95" s="106">
        <f>SUM(H95,L95,P95,T95,X95,AB95,AF95)</f>
        <v>19</v>
      </c>
      <c r="E95" s="108">
        <f>SUM(E88:E94)</f>
        <v>0</v>
      </c>
      <c r="F95" s="109">
        <f>SUM(F88:F94)</f>
        <v>0</v>
      </c>
      <c r="G95" s="109"/>
      <c r="H95" s="104">
        <f>SUM(H88:H94)</f>
        <v>0</v>
      </c>
      <c r="I95" s="108">
        <f>SUM(I88:I94)</f>
        <v>0</v>
      </c>
      <c r="J95" s="109">
        <f>SUM(J88:J94)</f>
        <v>0</v>
      </c>
      <c r="K95" s="109"/>
      <c r="L95" s="104">
        <f>SUM(L88:L94)</f>
        <v>0</v>
      </c>
      <c r="M95" s="108">
        <f>SUM(M88:M94)</f>
        <v>3</v>
      </c>
      <c r="N95" s="109">
        <f>SUM(N88:N94)</f>
        <v>1</v>
      </c>
      <c r="O95" s="109"/>
      <c r="P95" s="104">
        <f>SUM(P88:P94)</f>
        <v>4</v>
      </c>
      <c r="Q95" s="108">
        <f>SUM(Q88:Q94)</f>
        <v>0</v>
      </c>
      <c r="R95" s="109">
        <f>SUM(R88:R94)</f>
        <v>0</v>
      </c>
      <c r="S95" s="109"/>
      <c r="T95" s="104">
        <f>SUM(T88:T94)</f>
        <v>0</v>
      </c>
      <c r="U95" s="108">
        <f>SUM(U88:U94)</f>
        <v>3</v>
      </c>
      <c r="V95" s="109">
        <f>SUM(V88:V94)</f>
        <v>4</v>
      </c>
      <c r="W95" s="109"/>
      <c r="X95" s="104">
        <f>SUM(X88:X94)</f>
        <v>7</v>
      </c>
      <c r="Y95" s="108">
        <f>SUM(Y88:Y94)</f>
        <v>6</v>
      </c>
      <c r="Z95" s="109">
        <f>SUM(Z88:Z94)</f>
        <v>2</v>
      </c>
      <c r="AA95" s="109"/>
      <c r="AB95" s="104">
        <f>SUM(AB88:AB94)</f>
        <v>8</v>
      </c>
      <c r="AC95" s="108">
        <f>SUM(AC88:AC94)</f>
        <v>0</v>
      </c>
      <c r="AD95" s="109">
        <f>SUM(AD88:AD94)</f>
        <v>0</v>
      </c>
      <c r="AE95" s="109"/>
      <c r="AF95" s="104">
        <f>SUM(AF88:AF94)</f>
        <v>0</v>
      </c>
      <c r="AG95" s="106"/>
      <c r="AH95" s="110"/>
      <c r="AI95" s="139"/>
      <c r="AJ95" s="139"/>
      <c r="AK95" s="139"/>
    </row>
    <row r="96" spans="1:37" ht="13.5" thickBot="1" x14ac:dyDescent="0.25">
      <c r="A96" s="251" t="s">
        <v>42</v>
      </c>
      <c r="B96" s="252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4"/>
      <c r="AI96" s="53"/>
      <c r="AJ96" s="53"/>
      <c r="AK96" s="53"/>
    </row>
    <row r="97" spans="1:37" s="8" customFormat="1" ht="12.95" customHeight="1" x14ac:dyDescent="0.2">
      <c r="A97" s="69" t="s">
        <v>370</v>
      </c>
      <c r="B97" s="70" t="s">
        <v>266</v>
      </c>
      <c r="C97" s="72" t="s">
        <v>187</v>
      </c>
      <c r="D97" s="62"/>
      <c r="E97" s="66">
        <v>0</v>
      </c>
      <c r="F97" s="67">
        <v>2</v>
      </c>
      <c r="G97" s="67" t="s">
        <v>21</v>
      </c>
      <c r="H97" s="68">
        <v>2</v>
      </c>
      <c r="I97" s="16"/>
      <c r="J97" s="17"/>
      <c r="K97" s="17"/>
      <c r="L97" s="18"/>
      <c r="M97" s="66"/>
      <c r="N97" s="67"/>
      <c r="O97" s="67"/>
      <c r="P97" s="68"/>
      <c r="Q97" s="16"/>
      <c r="R97" s="17"/>
      <c r="S97" s="17"/>
      <c r="T97" s="18"/>
      <c r="U97" s="66"/>
      <c r="V97" s="67"/>
      <c r="W97" s="67"/>
      <c r="X97" s="68"/>
      <c r="Y97" s="50"/>
      <c r="Z97" s="48"/>
      <c r="AA97" s="48"/>
      <c r="AB97" s="51"/>
      <c r="AC97" s="66"/>
      <c r="AD97" s="67"/>
      <c r="AE97" s="67"/>
      <c r="AF97" s="68"/>
      <c r="AG97" s="71" t="s">
        <v>104</v>
      </c>
      <c r="AH97" s="71" t="s">
        <v>184</v>
      </c>
      <c r="AI97" s="53"/>
      <c r="AJ97" s="53"/>
      <c r="AK97" s="53"/>
    </row>
    <row r="98" spans="1:37" s="8" customFormat="1" x14ac:dyDescent="0.2">
      <c r="A98" s="178" t="s">
        <v>371</v>
      </c>
      <c r="B98" s="55" t="s">
        <v>267</v>
      </c>
      <c r="C98" s="32" t="s">
        <v>93</v>
      </c>
      <c r="D98" s="15" t="s">
        <v>36</v>
      </c>
      <c r="E98" s="56"/>
      <c r="F98" s="57"/>
      <c r="G98" s="57"/>
      <c r="H98" s="58"/>
      <c r="I98" s="24"/>
      <c r="J98" s="25"/>
      <c r="K98" s="25"/>
      <c r="L98" s="26"/>
      <c r="M98" s="56"/>
      <c r="N98" s="57"/>
      <c r="O98" s="57"/>
      <c r="P98" s="58"/>
      <c r="Q98" s="24"/>
      <c r="R98" s="25"/>
      <c r="S98" s="25"/>
      <c r="T98" s="26"/>
      <c r="U98" s="56"/>
      <c r="V98" s="57"/>
      <c r="W98" s="57"/>
      <c r="X98" s="58"/>
      <c r="Y98" s="24">
        <v>0</v>
      </c>
      <c r="Z98" s="25">
        <v>2</v>
      </c>
      <c r="AA98" s="25" t="s">
        <v>21</v>
      </c>
      <c r="AB98" s="26">
        <v>2</v>
      </c>
      <c r="AC98" s="56"/>
      <c r="AD98" s="57"/>
      <c r="AE98" s="57"/>
      <c r="AF98" s="58"/>
      <c r="AG98" s="15" t="s">
        <v>451</v>
      </c>
      <c r="AH98" s="15" t="s">
        <v>133</v>
      </c>
      <c r="AI98" s="53"/>
      <c r="AJ98" s="53"/>
      <c r="AK98" s="53"/>
    </row>
    <row r="99" spans="1:37" s="8" customFormat="1" ht="13.5" thickBot="1" x14ac:dyDescent="0.25">
      <c r="A99" s="69" t="s">
        <v>372</v>
      </c>
      <c r="B99" s="70" t="s">
        <v>268</v>
      </c>
      <c r="C99" s="72" t="s">
        <v>140</v>
      </c>
      <c r="D99" s="62" t="s">
        <v>226</v>
      </c>
      <c r="E99" s="56"/>
      <c r="F99" s="57"/>
      <c r="G99" s="57"/>
      <c r="H99" s="58"/>
      <c r="I99" s="16"/>
      <c r="J99" s="17"/>
      <c r="K99" s="17"/>
      <c r="L99" s="18"/>
      <c r="M99" s="56"/>
      <c r="N99" s="57"/>
      <c r="O99" s="57"/>
      <c r="P99" s="58"/>
      <c r="Q99" s="16"/>
      <c r="R99" s="17"/>
      <c r="S99" s="17"/>
      <c r="T99" s="18"/>
      <c r="U99" s="56">
        <v>2</v>
      </c>
      <c r="V99" s="57">
        <v>0</v>
      </c>
      <c r="W99" s="57" t="s">
        <v>17</v>
      </c>
      <c r="X99" s="58">
        <v>2</v>
      </c>
      <c r="Y99" s="16"/>
      <c r="Z99" s="17"/>
      <c r="AA99" s="17"/>
      <c r="AB99" s="18"/>
      <c r="AC99" s="56"/>
      <c r="AD99" s="57"/>
      <c r="AE99" s="57"/>
      <c r="AF99" s="58"/>
      <c r="AG99" s="71" t="s">
        <v>445</v>
      </c>
      <c r="AH99" s="15" t="s">
        <v>164</v>
      </c>
      <c r="AI99" s="53"/>
      <c r="AJ99" s="53"/>
      <c r="AK99" s="73"/>
    </row>
    <row r="100" spans="1:37" s="111" customFormat="1" ht="13.5" thickBot="1" x14ac:dyDescent="0.25">
      <c r="A100" s="107"/>
      <c r="B100" s="124"/>
      <c r="C100" s="105"/>
      <c r="D100" s="106">
        <f>SUM(H100,L100,P100,T100,X100,AB100,AF100)</f>
        <v>6</v>
      </c>
      <c r="E100" s="108">
        <f>SUM(E97:E99)</f>
        <v>0</v>
      </c>
      <c r="F100" s="109">
        <f>SUM(F97:F99)</f>
        <v>2</v>
      </c>
      <c r="G100" s="109"/>
      <c r="H100" s="104">
        <f>SUM(H97:H99)</f>
        <v>2</v>
      </c>
      <c r="I100" s="108">
        <f>SUM(I97:I99)</f>
        <v>0</v>
      </c>
      <c r="J100" s="109">
        <f>SUM(J97:J99)</f>
        <v>0</v>
      </c>
      <c r="K100" s="109"/>
      <c r="L100" s="104">
        <f>SUM(L97:L99)</f>
        <v>0</v>
      </c>
      <c r="M100" s="108">
        <f>SUM(M97:M99)</f>
        <v>0</v>
      </c>
      <c r="N100" s="109">
        <f>SUM(N97:N99)</f>
        <v>0</v>
      </c>
      <c r="O100" s="109"/>
      <c r="P100" s="104">
        <f>SUM(P97:P99)</f>
        <v>0</v>
      </c>
      <c r="Q100" s="108">
        <f>SUM(Q97:Q99)</f>
        <v>0</v>
      </c>
      <c r="R100" s="109">
        <f>SUM(R97:R99)</f>
        <v>0</v>
      </c>
      <c r="S100" s="109"/>
      <c r="T100" s="104">
        <f>SUM(T97:T99)</f>
        <v>0</v>
      </c>
      <c r="U100" s="108">
        <f>SUM(U97:U99)</f>
        <v>2</v>
      </c>
      <c r="V100" s="109">
        <f>SUM(V97:V99)</f>
        <v>0</v>
      </c>
      <c r="W100" s="109"/>
      <c r="X100" s="104">
        <f>SUM(X97:X99)</f>
        <v>2</v>
      </c>
      <c r="Y100" s="108">
        <f>SUM(Y97:Y99)</f>
        <v>0</v>
      </c>
      <c r="Z100" s="109">
        <f>SUM(Z97:Z99)</f>
        <v>2</v>
      </c>
      <c r="AA100" s="109"/>
      <c r="AB100" s="104">
        <f>SUM(AB97:AB99)</f>
        <v>2</v>
      </c>
      <c r="AC100" s="108">
        <f>SUM(AC97:AC99)</f>
        <v>0</v>
      </c>
      <c r="AD100" s="109">
        <f>SUM(AD97:AD99)</f>
        <v>0</v>
      </c>
      <c r="AE100" s="109"/>
      <c r="AF100" s="104">
        <f>SUM(AF97:AF99)</f>
        <v>0</v>
      </c>
      <c r="AG100" s="106"/>
      <c r="AH100" s="110"/>
      <c r="AI100" s="139"/>
      <c r="AJ100" s="139"/>
      <c r="AK100" s="139"/>
    </row>
    <row r="101" spans="1:37" ht="13.5" thickBot="1" x14ac:dyDescent="0.25">
      <c r="A101" s="251" t="s">
        <v>31</v>
      </c>
      <c r="B101" s="252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4"/>
      <c r="AI101" s="53"/>
      <c r="AJ101" s="53"/>
      <c r="AK101" s="53"/>
    </row>
    <row r="102" spans="1:37" s="8" customFormat="1" x14ac:dyDescent="0.2">
      <c r="A102" s="179" t="s">
        <v>406</v>
      </c>
      <c r="B102" s="45" t="s">
        <v>269</v>
      </c>
      <c r="C102" s="21" t="s">
        <v>81</v>
      </c>
      <c r="D102" s="20"/>
      <c r="E102" s="46">
        <v>0</v>
      </c>
      <c r="F102" s="41">
        <v>2</v>
      </c>
      <c r="G102" s="41" t="s">
        <v>21</v>
      </c>
      <c r="H102" s="42">
        <v>0</v>
      </c>
      <c r="I102" s="50"/>
      <c r="J102" s="48"/>
      <c r="K102" s="48"/>
      <c r="L102" s="51"/>
      <c r="M102" s="46"/>
      <c r="N102" s="41"/>
      <c r="O102" s="41"/>
      <c r="P102" s="42"/>
      <c r="Q102" s="50"/>
      <c r="R102" s="48"/>
      <c r="S102" s="48"/>
      <c r="T102" s="51"/>
      <c r="U102" s="46"/>
      <c r="V102" s="41"/>
      <c r="W102" s="41"/>
      <c r="X102" s="42"/>
      <c r="Y102" s="50"/>
      <c r="Z102" s="48"/>
      <c r="AA102" s="48"/>
      <c r="AB102" s="51"/>
      <c r="AC102" s="46"/>
      <c r="AD102" s="41"/>
      <c r="AE102" s="41"/>
      <c r="AF102" s="42"/>
      <c r="AG102" s="20" t="s">
        <v>134</v>
      </c>
      <c r="AH102" s="19" t="s">
        <v>189</v>
      </c>
      <c r="AI102" s="53"/>
      <c r="AJ102" s="53"/>
      <c r="AK102" s="53"/>
    </row>
    <row r="103" spans="1:37" s="8" customFormat="1" ht="13.5" thickBot="1" x14ac:dyDescent="0.25">
      <c r="A103" s="178" t="s">
        <v>407</v>
      </c>
      <c r="B103" s="55" t="s">
        <v>270</v>
      </c>
      <c r="C103" s="32" t="s">
        <v>82</v>
      </c>
      <c r="D103" s="15"/>
      <c r="E103" s="56"/>
      <c r="F103" s="57"/>
      <c r="G103" s="57"/>
      <c r="H103" s="58"/>
      <c r="I103" s="24">
        <v>0</v>
      </c>
      <c r="J103" s="25">
        <v>2</v>
      </c>
      <c r="K103" s="25" t="s">
        <v>21</v>
      </c>
      <c r="L103" s="26">
        <v>0</v>
      </c>
      <c r="M103" s="56"/>
      <c r="N103" s="57"/>
      <c r="O103" s="57"/>
      <c r="P103" s="58"/>
      <c r="Q103" s="24"/>
      <c r="R103" s="25"/>
      <c r="S103" s="25"/>
      <c r="T103" s="26"/>
      <c r="U103" s="56"/>
      <c r="V103" s="57"/>
      <c r="W103" s="57"/>
      <c r="X103" s="58"/>
      <c r="Y103" s="24"/>
      <c r="Z103" s="25"/>
      <c r="AA103" s="25"/>
      <c r="AB103" s="26"/>
      <c r="AC103" s="56"/>
      <c r="AD103" s="57"/>
      <c r="AE103" s="57"/>
      <c r="AF103" s="58"/>
      <c r="AG103" s="59" t="s">
        <v>134</v>
      </c>
      <c r="AH103" s="19" t="s">
        <v>189</v>
      </c>
      <c r="AI103" s="53"/>
      <c r="AJ103" s="53"/>
      <c r="AK103" s="53"/>
    </row>
    <row r="104" spans="1:37" s="8" customFormat="1" x14ac:dyDescent="0.2">
      <c r="A104" s="179" t="s">
        <v>460</v>
      </c>
      <c r="B104" s="202" t="s">
        <v>434</v>
      </c>
      <c r="C104" s="220" t="s">
        <v>428</v>
      </c>
      <c r="D104" s="203"/>
      <c r="E104" s="56"/>
      <c r="F104" s="57"/>
      <c r="G104" s="57"/>
      <c r="H104" s="58"/>
      <c r="I104" s="24"/>
      <c r="J104" s="25"/>
      <c r="K104" s="25"/>
      <c r="L104" s="26"/>
      <c r="M104" s="56">
        <v>1</v>
      </c>
      <c r="N104" s="57">
        <v>2</v>
      </c>
      <c r="O104" s="57" t="s">
        <v>21</v>
      </c>
      <c r="P104" s="58">
        <v>2</v>
      </c>
      <c r="Q104" s="24"/>
      <c r="R104" s="25"/>
      <c r="S104" s="25"/>
      <c r="T104" s="26"/>
      <c r="U104" s="56"/>
      <c r="V104" s="57"/>
      <c r="W104" s="57"/>
      <c r="X104" s="58"/>
      <c r="Y104" s="24"/>
      <c r="Z104" s="25"/>
      <c r="AA104" s="25"/>
      <c r="AB104" s="26"/>
      <c r="AC104" s="56"/>
      <c r="AD104" s="57"/>
      <c r="AE104" s="57"/>
      <c r="AF104" s="58"/>
      <c r="AG104" s="205" t="s">
        <v>425</v>
      </c>
      <c r="AH104" s="206" t="s">
        <v>426</v>
      </c>
      <c r="AI104" s="53"/>
      <c r="AJ104" s="53"/>
      <c r="AK104" s="53"/>
    </row>
    <row r="105" spans="1:37" s="8" customFormat="1" ht="24" x14ac:dyDescent="0.2">
      <c r="A105" s="175" t="s">
        <v>461</v>
      </c>
      <c r="B105" s="178" t="s">
        <v>435</v>
      </c>
      <c r="C105" s="220" t="s">
        <v>429</v>
      </c>
      <c r="D105" s="204" t="s">
        <v>428</v>
      </c>
      <c r="E105" s="56"/>
      <c r="F105" s="57"/>
      <c r="G105" s="57"/>
      <c r="H105" s="58"/>
      <c r="I105" s="24"/>
      <c r="J105" s="25"/>
      <c r="K105" s="25"/>
      <c r="L105" s="26"/>
      <c r="M105" s="56"/>
      <c r="N105" s="57"/>
      <c r="O105" s="57"/>
      <c r="P105" s="58"/>
      <c r="Q105" s="221">
        <v>1</v>
      </c>
      <c r="R105" s="222">
        <v>2</v>
      </c>
      <c r="S105" s="222" t="s">
        <v>21</v>
      </c>
      <c r="T105" s="223">
        <v>2</v>
      </c>
      <c r="U105" s="56"/>
      <c r="V105" s="57"/>
      <c r="W105" s="57"/>
      <c r="X105" s="58"/>
      <c r="Y105" s="24"/>
      <c r="Z105" s="25"/>
      <c r="AA105" s="25"/>
      <c r="AB105" s="26"/>
      <c r="AC105" s="56"/>
      <c r="AD105" s="57"/>
      <c r="AE105" s="57"/>
      <c r="AF105" s="58"/>
      <c r="AG105" s="205" t="s">
        <v>457</v>
      </c>
      <c r="AH105" s="203" t="s">
        <v>427</v>
      </c>
      <c r="AI105" s="53"/>
      <c r="AJ105" s="53"/>
      <c r="AK105" s="53"/>
    </row>
    <row r="106" spans="1:37" s="8" customFormat="1" ht="24" x14ac:dyDescent="0.2">
      <c r="A106" s="219" t="s">
        <v>462</v>
      </c>
      <c r="B106" s="202" t="s">
        <v>436</v>
      </c>
      <c r="C106" s="220" t="s">
        <v>430</v>
      </c>
      <c r="D106" s="204" t="s">
        <v>429</v>
      </c>
      <c r="E106" s="56"/>
      <c r="F106" s="57"/>
      <c r="G106" s="57"/>
      <c r="H106" s="58"/>
      <c r="I106" s="24"/>
      <c r="J106" s="25"/>
      <c r="K106" s="25"/>
      <c r="L106" s="26"/>
      <c r="M106" s="56"/>
      <c r="N106" s="57"/>
      <c r="O106" s="57"/>
      <c r="P106" s="58"/>
      <c r="Q106" s="24"/>
      <c r="R106" s="25"/>
      <c r="S106" s="25"/>
      <c r="T106" s="26"/>
      <c r="U106" s="56">
        <v>0</v>
      </c>
      <c r="V106" s="57">
        <v>3</v>
      </c>
      <c r="W106" s="57" t="s">
        <v>21</v>
      </c>
      <c r="X106" s="58">
        <v>4</v>
      </c>
      <c r="Y106" s="24"/>
      <c r="Z106" s="25"/>
      <c r="AA106" s="25"/>
      <c r="AB106" s="26"/>
      <c r="AC106" s="56"/>
      <c r="AD106" s="57"/>
      <c r="AE106" s="57"/>
      <c r="AF106" s="58"/>
      <c r="AG106" s="59" t="s">
        <v>64</v>
      </c>
      <c r="AH106" s="15" t="s">
        <v>63</v>
      </c>
      <c r="AI106" s="53"/>
      <c r="AJ106" s="53"/>
      <c r="AK106" s="53"/>
    </row>
    <row r="107" spans="1:37" s="8" customFormat="1" x14ac:dyDescent="0.2">
      <c r="A107" s="219" t="s">
        <v>463</v>
      </c>
      <c r="B107" s="202" t="s">
        <v>437</v>
      </c>
      <c r="C107" s="220" t="s">
        <v>431</v>
      </c>
      <c r="D107" s="203"/>
      <c r="E107" s="56"/>
      <c r="F107" s="57"/>
      <c r="G107" s="57"/>
      <c r="H107" s="58"/>
      <c r="I107" s="24"/>
      <c r="J107" s="25"/>
      <c r="K107" s="25"/>
      <c r="L107" s="26"/>
      <c r="M107" s="56"/>
      <c r="N107" s="57"/>
      <c r="O107" s="57"/>
      <c r="P107" s="58"/>
      <c r="Q107" s="24"/>
      <c r="R107" s="25"/>
      <c r="S107" s="25"/>
      <c r="T107" s="26"/>
      <c r="U107" s="56"/>
      <c r="V107" s="57"/>
      <c r="W107" s="57"/>
      <c r="X107" s="58"/>
      <c r="Y107" s="221">
        <v>0</v>
      </c>
      <c r="Z107" s="222">
        <v>4</v>
      </c>
      <c r="AA107" s="222" t="s">
        <v>21</v>
      </c>
      <c r="AB107" s="223">
        <v>4</v>
      </c>
      <c r="AC107" s="56"/>
      <c r="AD107" s="57"/>
      <c r="AE107" s="57"/>
      <c r="AF107" s="58"/>
      <c r="AG107" s="59" t="s">
        <v>64</v>
      </c>
      <c r="AH107" s="15" t="s">
        <v>63</v>
      </c>
      <c r="AI107" s="53"/>
      <c r="AJ107" s="53"/>
      <c r="AK107" s="53"/>
    </row>
    <row r="108" spans="1:37" s="8" customFormat="1" ht="48" x14ac:dyDescent="0.2">
      <c r="A108" s="219" t="s">
        <v>464</v>
      </c>
      <c r="B108" s="202" t="s">
        <v>438</v>
      </c>
      <c r="C108" s="224" t="s">
        <v>432</v>
      </c>
      <c r="D108" s="204" t="s">
        <v>433</v>
      </c>
      <c r="E108" s="56"/>
      <c r="F108" s="57"/>
      <c r="G108" s="57"/>
      <c r="H108" s="58"/>
      <c r="I108" s="24"/>
      <c r="J108" s="25"/>
      <c r="K108" s="25"/>
      <c r="L108" s="26"/>
      <c r="M108" s="56"/>
      <c r="N108" s="57"/>
      <c r="O108" s="57"/>
      <c r="P108" s="58"/>
      <c r="Q108" s="24"/>
      <c r="R108" s="25"/>
      <c r="S108" s="25"/>
      <c r="T108" s="26"/>
      <c r="U108" s="56"/>
      <c r="V108" s="57"/>
      <c r="W108" s="57"/>
      <c r="X108" s="58"/>
      <c r="Y108" s="24"/>
      <c r="Z108" s="25"/>
      <c r="AA108" s="25"/>
      <c r="AB108" s="26"/>
      <c r="AC108" s="56">
        <v>0</v>
      </c>
      <c r="AD108" s="57">
        <v>3</v>
      </c>
      <c r="AE108" s="57" t="s">
        <v>188</v>
      </c>
      <c r="AF108" s="58">
        <v>3</v>
      </c>
      <c r="AG108" s="59" t="s">
        <v>64</v>
      </c>
      <c r="AH108" s="15" t="s">
        <v>63</v>
      </c>
      <c r="AI108" s="53"/>
      <c r="AJ108" s="53"/>
      <c r="AK108" s="53"/>
    </row>
    <row r="109" spans="1:37" s="8" customFormat="1" x14ac:dyDescent="0.2">
      <c r="A109" s="178" t="s">
        <v>373</v>
      </c>
      <c r="B109" s="55" t="s">
        <v>272</v>
      </c>
      <c r="C109" s="32" t="s">
        <v>65</v>
      </c>
      <c r="D109" s="15"/>
      <c r="E109" s="56">
        <v>0</v>
      </c>
      <c r="F109" s="57">
        <v>2</v>
      </c>
      <c r="G109" s="57" t="s">
        <v>21</v>
      </c>
      <c r="H109" s="58">
        <v>0</v>
      </c>
      <c r="I109" s="24"/>
      <c r="J109" s="25"/>
      <c r="K109" s="25"/>
      <c r="L109" s="26"/>
      <c r="M109" s="56"/>
      <c r="N109" s="57"/>
      <c r="O109" s="57"/>
      <c r="P109" s="58"/>
      <c r="Q109" s="24"/>
      <c r="R109" s="25"/>
      <c r="S109" s="25"/>
      <c r="T109" s="26"/>
      <c r="U109" s="56"/>
      <c r="V109" s="57"/>
      <c r="W109" s="57"/>
      <c r="X109" s="58"/>
      <c r="Y109" s="24"/>
      <c r="Z109" s="25"/>
      <c r="AA109" s="25"/>
      <c r="AB109" s="26"/>
      <c r="AC109" s="56"/>
      <c r="AD109" s="57"/>
      <c r="AE109" s="57"/>
      <c r="AF109" s="58"/>
      <c r="AG109" s="15" t="s">
        <v>135</v>
      </c>
      <c r="AH109" s="19" t="s">
        <v>190</v>
      </c>
      <c r="AI109" s="53"/>
      <c r="AJ109" s="53"/>
      <c r="AK109" s="53"/>
    </row>
    <row r="110" spans="1:37" s="8" customFormat="1" x14ac:dyDescent="0.2">
      <c r="A110" s="178" t="s">
        <v>374</v>
      </c>
      <c r="B110" s="70" t="s">
        <v>273</v>
      </c>
      <c r="C110" s="72" t="s">
        <v>66</v>
      </c>
      <c r="D110" s="15"/>
      <c r="E110" s="66"/>
      <c r="F110" s="67"/>
      <c r="G110" s="67"/>
      <c r="H110" s="68"/>
      <c r="I110" s="16">
        <v>0</v>
      </c>
      <c r="J110" s="17">
        <v>2</v>
      </c>
      <c r="K110" s="17" t="s">
        <v>21</v>
      </c>
      <c r="L110" s="18">
        <v>0</v>
      </c>
      <c r="M110" s="66"/>
      <c r="N110" s="67"/>
      <c r="O110" s="67"/>
      <c r="P110" s="68"/>
      <c r="Q110" s="16"/>
      <c r="R110" s="17"/>
      <c r="S110" s="17"/>
      <c r="T110" s="18"/>
      <c r="U110" s="66"/>
      <c r="V110" s="67"/>
      <c r="W110" s="67"/>
      <c r="X110" s="68"/>
      <c r="Y110" s="16"/>
      <c r="Z110" s="17"/>
      <c r="AA110" s="17"/>
      <c r="AB110" s="18"/>
      <c r="AC110" s="66"/>
      <c r="AD110" s="67"/>
      <c r="AE110" s="67"/>
      <c r="AF110" s="68"/>
      <c r="AG110" s="15" t="s">
        <v>135</v>
      </c>
      <c r="AH110" s="19" t="s">
        <v>190</v>
      </c>
      <c r="AI110" s="53"/>
      <c r="AJ110" s="53"/>
      <c r="AK110" s="53"/>
    </row>
    <row r="111" spans="1:37" s="8" customFormat="1" x14ac:dyDescent="0.2">
      <c r="A111" s="178" t="s">
        <v>375</v>
      </c>
      <c r="B111" s="55" t="s">
        <v>297</v>
      </c>
      <c r="C111" s="32" t="s">
        <v>94</v>
      </c>
      <c r="D111" s="15"/>
      <c r="E111" s="56"/>
      <c r="F111" s="57"/>
      <c r="G111" s="57"/>
      <c r="H111" s="58"/>
      <c r="I111" s="24"/>
      <c r="J111" s="25"/>
      <c r="K111" s="25"/>
      <c r="L111" s="26"/>
      <c r="M111" s="56">
        <v>0</v>
      </c>
      <c r="N111" s="57">
        <v>2</v>
      </c>
      <c r="O111" s="57" t="s">
        <v>21</v>
      </c>
      <c r="P111" s="58">
        <v>0</v>
      </c>
      <c r="Q111" s="24"/>
      <c r="R111" s="25"/>
      <c r="S111" s="25"/>
      <c r="T111" s="26"/>
      <c r="U111" s="56"/>
      <c r="V111" s="57"/>
      <c r="W111" s="57"/>
      <c r="X111" s="58"/>
      <c r="Y111" s="59"/>
      <c r="Z111" s="25"/>
      <c r="AA111" s="25"/>
      <c r="AB111" s="26"/>
      <c r="AC111" s="56"/>
      <c r="AD111" s="57"/>
      <c r="AE111" s="57"/>
      <c r="AF111" s="58"/>
      <c r="AG111" s="15" t="s">
        <v>135</v>
      </c>
      <c r="AH111" s="19" t="s">
        <v>190</v>
      </c>
      <c r="AI111" s="53"/>
      <c r="AJ111" s="53"/>
      <c r="AK111" s="53"/>
    </row>
    <row r="112" spans="1:37" s="8" customFormat="1" ht="13.5" thickBot="1" x14ac:dyDescent="0.25">
      <c r="A112" s="178" t="s">
        <v>376</v>
      </c>
      <c r="B112" s="126" t="s">
        <v>310</v>
      </c>
      <c r="C112" s="22" t="s">
        <v>95</v>
      </c>
      <c r="D112" s="31" t="s">
        <v>317</v>
      </c>
      <c r="E112" s="74"/>
      <c r="F112" s="75"/>
      <c r="G112" s="75"/>
      <c r="H112" s="155"/>
      <c r="I112" s="27"/>
      <c r="J112" s="29"/>
      <c r="K112" s="29"/>
      <c r="L112" s="30"/>
      <c r="M112" s="174">
        <v>0</v>
      </c>
      <c r="N112" s="75">
        <v>0</v>
      </c>
      <c r="O112" s="75" t="s">
        <v>96</v>
      </c>
      <c r="P112" s="76">
        <v>0</v>
      </c>
      <c r="Q112" s="27"/>
      <c r="R112" s="29"/>
      <c r="S112" s="29"/>
      <c r="T112" s="30"/>
      <c r="U112" s="74"/>
      <c r="V112" s="75"/>
      <c r="W112" s="75"/>
      <c r="X112" s="76"/>
      <c r="Y112" s="86"/>
      <c r="Z112" s="29"/>
      <c r="AA112" s="29"/>
      <c r="AB112" s="30"/>
      <c r="AC112" s="74"/>
      <c r="AD112" s="75"/>
      <c r="AE112" s="75"/>
      <c r="AF112" s="76"/>
      <c r="AG112" s="62" t="s">
        <v>135</v>
      </c>
      <c r="AH112" s="19" t="s">
        <v>190</v>
      </c>
      <c r="AI112" s="53"/>
      <c r="AJ112" s="53"/>
      <c r="AK112" s="53"/>
    </row>
    <row r="113" spans="1:37" s="111" customFormat="1" ht="13.5" thickBot="1" x14ac:dyDescent="0.25">
      <c r="A113" s="107"/>
      <c r="B113" s="124"/>
      <c r="C113" s="105"/>
      <c r="D113" s="106">
        <f>SUM(H113,L113,P113,T113,X113,AB113,AF113)</f>
        <v>15</v>
      </c>
      <c r="E113" s="108">
        <f>SUM(E102:E112)</f>
        <v>0</v>
      </c>
      <c r="F113" s="109">
        <f>SUM(F102:F112)</f>
        <v>4</v>
      </c>
      <c r="G113" s="109"/>
      <c r="H113" s="104">
        <f t="shared" ref="H113:N113" si="4">SUM(H102:H112)</f>
        <v>0</v>
      </c>
      <c r="I113" s="127">
        <f t="shared" si="4"/>
        <v>0</v>
      </c>
      <c r="J113" s="128">
        <f t="shared" si="4"/>
        <v>4</v>
      </c>
      <c r="K113" s="128">
        <f t="shared" si="4"/>
        <v>0</v>
      </c>
      <c r="L113" s="129">
        <f t="shared" si="4"/>
        <v>0</v>
      </c>
      <c r="M113" s="108">
        <f t="shared" si="4"/>
        <v>1</v>
      </c>
      <c r="N113" s="109">
        <f t="shared" si="4"/>
        <v>4</v>
      </c>
      <c r="O113" s="109"/>
      <c r="P113" s="104">
        <f>SUM(P102:P112)</f>
        <v>2</v>
      </c>
      <c r="Q113" s="108">
        <f>SUM(Q102:Q112)</f>
        <v>1</v>
      </c>
      <c r="R113" s="109">
        <f>SUM(R102:R112)</f>
        <v>2</v>
      </c>
      <c r="S113" s="109"/>
      <c r="T113" s="104">
        <f>SUM(T102:T112)</f>
        <v>2</v>
      </c>
      <c r="U113" s="108">
        <f>SUM(U102:U112)</f>
        <v>0</v>
      </c>
      <c r="V113" s="109">
        <f>SUM(V102:V112)</f>
        <v>3</v>
      </c>
      <c r="W113" s="109"/>
      <c r="X113" s="104">
        <f>SUM(X102:X112)</f>
        <v>4</v>
      </c>
      <c r="Y113" s="108">
        <f>SUM(Y102:Y112)</f>
        <v>0</v>
      </c>
      <c r="Z113" s="109">
        <f>SUM(Z102:Z112)</f>
        <v>4</v>
      </c>
      <c r="AA113" s="109"/>
      <c r="AB113" s="104">
        <f>SUM(AB102:AB112)</f>
        <v>4</v>
      </c>
      <c r="AC113" s="108">
        <f>SUM(AC102:AC112)</f>
        <v>0</v>
      </c>
      <c r="AD113" s="109">
        <f>SUM(AD102:AD112)</f>
        <v>3</v>
      </c>
      <c r="AE113" s="109"/>
      <c r="AF113" s="104">
        <f>SUM(AF102:AF112)</f>
        <v>3</v>
      </c>
      <c r="AG113" s="106"/>
      <c r="AH113" s="110"/>
      <c r="AI113" s="139"/>
      <c r="AJ113" s="139"/>
      <c r="AK113" s="139"/>
    </row>
    <row r="114" spans="1:37" ht="13.5" thickBot="1" x14ac:dyDescent="0.25">
      <c r="A114" s="251" t="s">
        <v>32</v>
      </c>
      <c r="B114" s="252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4"/>
      <c r="AI114" s="53"/>
      <c r="AJ114" s="53"/>
      <c r="AK114" s="53"/>
    </row>
    <row r="115" spans="1:37" s="8" customFormat="1" x14ac:dyDescent="0.2">
      <c r="A115" s="179" t="s">
        <v>377</v>
      </c>
      <c r="B115" s="45" t="s">
        <v>467</v>
      </c>
      <c r="C115" s="21" t="s">
        <v>169</v>
      </c>
      <c r="D115" s="20"/>
      <c r="E115" s="46">
        <v>0</v>
      </c>
      <c r="F115" s="41">
        <v>40</v>
      </c>
      <c r="G115" s="41" t="s">
        <v>21</v>
      </c>
      <c r="H115" s="42">
        <v>0</v>
      </c>
      <c r="I115" s="50"/>
      <c r="J115" s="48"/>
      <c r="K115" s="48"/>
      <c r="L115" s="51"/>
      <c r="M115" s="46"/>
      <c r="N115" s="41"/>
      <c r="O115" s="41"/>
      <c r="P115" s="42"/>
      <c r="Q115" s="50"/>
      <c r="R115" s="48"/>
      <c r="S115" s="48"/>
      <c r="T115" s="51"/>
      <c r="U115" s="46"/>
      <c r="V115" s="41"/>
      <c r="W115" s="41"/>
      <c r="X115" s="42"/>
      <c r="Y115" s="50"/>
      <c r="Z115" s="48"/>
      <c r="AA115" s="48"/>
      <c r="AB115" s="51"/>
      <c r="AC115" s="46"/>
      <c r="AD115" s="41"/>
      <c r="AE115" s="41"/>
      <c r="AF115" s="42"/>
      <c r="AG115" s="20" t="s">
        <v>446</v>
      </c>
      <c r="AH115" s="20" t="s">
        <v>103</v>
      </c>
      <c r="AI115" s="53"/>
      <c r="AJ115" s="53"/>
      <c r="AK115" s="53"/>
    </row>
    <row r="116" spans="1:37" s="8" customFormat="1" x14ac:dyDescent="0.2">
      <c r="A116" s="178" t="s">
        <v>378</v>
      </c>
      <c r="B116" s="55" t="s">
        <v>468</v>
      </c>
      <c r="C116" s="32" t="s">
        <v>308</v>
      </c>
      <c r="D116" s="15" t="s">
        <v>172</v>
      </c>
      <c r="E116" s="66"/>
      <c r="F116" s="67"/>
      <c r="G116" s="67"/>
      <c r="H116" s="68"/>
      <c r="I116" s="16"/>
      <c r="J116" s="17"/>
      <c r="K116" s="17"/>
      <c r="L116" s="18"/>
      <c r="M116" s="66"/>
      <c r="N116" s="67"/>
      <c r="O116" s="67"/>
      <c r="P116" s="68"/>
      <c r="Q116" s="24">
        <v>0</v>
      </c>
      <c r="R116" s="25">
        <v>40</v>
      </c>
      <c r="S116" s="25" t="s">
        <v>21</v>
      </c>
      <c r="T116" s="26">
        <v>0</v>
      </c>
      <c r="U116" s="66"/>
      <c r="V116" s="67"/>
      <c r="W116" s="67"/>
      <c r="X116" s="68"/>
      <c r="Y116" s="24"/>
      <c r="Z116" s="25"/>
      <c r="AA116" s="25"/>
      <c r="AB116" s="26"/>
      <c r="AC116" s="66"/>
      <c r="AD116" s="67"/>
      <c r="AE116" s="67"/>
      <c r="AF116" s="68"/>
      <c r="AG116" s="15" t="s">
        <v>446</v>
      </c>
      <c r="AH116" s="62" t="s">
        <v>103</v>
      </c>
      <c r="AI116" s="53"/>
      <c r="AJ116" s="53"/>
      <c r="AK116" s="53"/>
    </row>
    <row r="117" spans="1:37" s="8" customFormat="1" x14ac:dyDescent="0.2">
      <c r="A117" s="178" t="s">
        <v>379</v>
      </c>
      <c r="B117" s="55" t="s">
        <v>301</v>
      </c>
      <c r="C117" s="32" t="s">
        <v>170</v>
      </c>
      <c r="D117" s="15"/>
      <c r="E117" s="56"/>
      <c r="F117" s="57"/>
      <c r="G117" s="57"/>
      <c r="H117" s="58"/>
      <c r="I117" s="24">
        <v>0</v>
      </c>
      <c r="J117" s="25">
        <v>40</v>
      </c>
      <c r="K117" s="25" t="s">
        <v>21</v>
      </c>
      <c r="L117" s="26">
        <v>0</v>
      </c>
      <c r="M117" s="56"/>
      <c r="N117" s="57"/>
      <c r="O117" s="57"/>
      <c r="P117" s="58"/>
      <c r="Q117" s="145"/>
      <c r="R117" s="28"/>
      <c r="S117" s="28"/>
      <c r="T117" s="146"/>
      <c r="U117" s="56"/>
      <c r="V117" s="57"/>
      <c r="W117" s="57"/>
      <c r="X117" s="58"/>
      <c r="Y117" s="145"/>
      <c r="Z117" s="28"/>
      <c r="AA117" s="28"/>
      <c r="AB117" s="146"/>
      <c r="AC117" s="56"/>
      <c r="AD117" s="57"/>
      <c r="AE117" s="57"/>
      <c r="AF117" s="58"/>
      <c r="AG117" s="15" t="s">
        <v>446</v>
      </c>
      <c r="AH117" s="15" t="s">
        <v>103</v>
      </c>
      <c r="AI117" s="53"/>
      <c r="AJ117" s="53"/>
      <c r="AK117" s="53"/>
    </row>
    <row r="118" spans="1:37" s="8" customFormat="1" x14ac:dyDescent="0.2">
      <c r="A118" s="178" t="s">
        <v>380</v>
      </c>
      <c r="B118" s="55" t="s">
        <v>302</v>
      </c>
      <c r="C118" s="32" t="s">
        <v>171</v>
      </c>
      <c r="D118" s="15" t="s">
        <v>173</v>
      </c>
      <c r="E118" s="56"/>
      <c r="F118" s="57"/>
      <c r="G118" s="57"/>
      <c r="H118" s="58"/>
      <c r="I118" s="24"/>
      <c r="J118" s="25"/>
      <c r="K118" s="25"/>
      <c r="L118" s="26"/>
      <c r="M118" s="56">
        <v>0</v>
      </c>
      <c r="N118" s="57">
        <v>40</v>
      </c>
      <c r="O118" s="57" t="s">
        <v>21</v>
      </c>
      <c r="P118" s="58">
        <v>0</v>
      </c>
      <c r="Q118" s="24"/>
      <c r="R118" s="25"/>
      <c r="S118" s="25"/>
      <c r="T118" s="26"/>
      <c r="U118" s="56"/>
      <c r="V118" s="57"/>
      <c r="W118" s="57"/>
      <c r="X118" s="58"/>
      <c r="Y118" s="24"/>
      <c r="Z118" s="25"/>
      <c r="AA118" s="25"/>
      <c r="AB118" s="26"/>
      <c r="AC118" s="56"/>
      <c r="AD118" s="57"/>
      <c r="AE118" s="57"/>
      <c r="AF118" s="58"/>
      <c r="AG118" s="15" t="s">
        <v>446</v>
      </c>
      <c r="AH118" s="62" t="s">
        <v>103</v>
      </c>
      <c r="AI118" s="53"/>
      <c r="AJ118" s="53"/>
      <c r="AK118" s="53"/>
    </row>
    <row r="119" spans="1:37" s="8" customFormat="1" ht="36" customHeight="1" x14ac:dyDescent="0.2">
      <c r="A119" s="178" t="s">
        <v>381</v>
      </c>
      <c r="B119" s="55" t="s">
        <v>307</v>
      </c>
      <c r="C119" s="32" t="s">
        <v>192</v>
      </c>
      <c r="D119" s="36" t="s">
        <v>174</v>
      </c>
      <c r="E119" s="56"/>
      <c r="F119" s="57"/>
      <c r="G119" s="57"/>
      <c r="H119" s="58"/>
      <c r="I119" s="24"/>
      <c r="J119" s="25"/>
      <c r="K119" s="25"/>
      <c r="L119" s="26"/>
      <c r="M119" s="56"/>
      <c r="N119" s="57"/>
      <c r="O119" s="57"/>
      <c r="P119" s="58"/>
      <c r="Q119" s="24"/>
      <c r="R119" s="25"/>
      <c r="S119" s="25"/>
      <c r="T119" s="26"/>
      <c r="U119" s="56">
        <v>0</v>
      </c>
      <c r="V119" s="57">
        <v>0</v>
      </c>
      <c r="W119" s="57" t="s">
        <v>96</v>
      </c>
      <c r="X119" s="58">
        <v>0</v>
      </c>
      <c r="Y119" s="24"/>
      <c r="Z119" s="25"/>
      <c r="AA119" s="25"/>
      <c r="AB119" s="26"/>
      <c r="AC119" s="56"/>
      <c r="AD119" s="57"/>
      <c r="AE119" s="57"/>
      <c r="AF119" s="58"/>
      <c r="AG119" s="15" t="s">
        <v>446</v>
      </c>
      <c r="AH119" s="62" t="s">
        <v>103</v>
      </c>
      <c r="AI119" s="53"/>
      <c r="AJ119" s="53"/>
      <c r="AK119" s="53"/>
    </row>
    <row r="120" spans="1:37" s="8" customFormat="1" ht="56.25" customHeight="1" thickBot="1" x14ac:dyDescent="0.25">
      <c r="A120" s="180" t="s">
        <v>382</v>
      </c>
      <c r="B120" s="126" t="s">
        <v>292</v>
      </c>
      <c r="C120" s="22" t="s">
        <v>33</v>
      </c>
      <c r="D120" s="33" t="s">
        <v>218</v>
      </c>
      <c r="E120" s="74"/>
      <c r="F120" s="75"/>
      <c r="G120" s="75"/>
      <c r="H120" s="76"/>
      <c r="I120" s="27"/>
      <c r="J120" s="29"/>
      <c r="K120" s="29"/>
      <c r="L120" s="30"/>
      <c r="M120" s="74"/>
      <c r="N120" s="75"/>
      <c r="O120" s="75"/>
      <c r="P120" s="76"/>
      <c r="Q120" s="27"/>
      <c r="R120" s="29"/>
      <c r="S120" s="29"/>
      <c r="T120" s="30"/>
      <c r="U120" s="74"/>
      <c r="V120" s="75"/>
      <c r="W120" s="75"/>
      <c r="X120" s="76"/>
      <c r="Y120" s="27"/>
      <c r="Z120" s="29"/>
      <c r="AA120" s="29"/>
      <c r="AB120" s="30"/>
      <c r="AC120" s="74">
        <v>0</v>
      </c>
      <c r="AD120" s="75">
        <v>480</v>
      </c>
      <c r="AE120" s="75" t="s">
        <v>21</v>
      </c>
      <c r="AF120" s="76">
        <v>30</v>
      </c>
      <c r="AG120" s="31" t="s">
        <v>446</v>
      </c>
      <c r="AH120" s="31" t="s">
        <v>103</v>
      </c>
      <c r="AI120" s="53"/>
      <c r="AJ120" s="53"/>
      <c r="AK120" s="53"/>
    </row>
    <row r="121" spans="1:37" s="111" customFormat="1" ht="13.5" thickBot="1" x14ac:dyDescent="0.25">
      <c r="A121" s="107"/>
      <c r="B121" s="124"/>
      <c r="C121" s="105" t="s">
        <v>142</v>
      </c>
      <c r="D121" s="106">
        <f>SUM(H121,L121,P121,T121,X121,AB121,AF121)</f>
        <v>30</v>
      </c>
      <c r="E121" s="108">
        <f>SUM(E115:E120)</f>
        <v>0</v>
      </c>
      <c r="F121" s="109">
        <f t="shared" ref="F121:AF121" si="5">SUM(F115:F120)</f>
        <v>40</v>
      </c>
      <c r="G121" s="109"/>
      <c r="H121" s="104">
        <f t="shared" si="5"/>
        <v>0</v>
      </c>
      <c r="I121" s="108">
        <f t="shared" si="5"/>
        <v>0</v>
      </c>
      <c r="J121" s="109">
        <f t="shared" si="5"/>
        <v>40</v>
      </c>
      <c r="K121" s="109"/>
      <c r="L121" s="104">
        <f t="shared" si="5"/>
        <v>0</v>
      </c>
      <c r="M121" s="108">
        <f t="shared" si="5"/>
        <v>0</v>
      </c>
      <c r="N121" s="109">
        <f t="shared" si="5"/>
        <v>40</v>
      </c>
      <c r="O121" s="109"/>
      <c r="P121" s="104">
        <f t="shared" si="5"/>
        <v>0</v>
      </c>
      <c r="Q121" s="108">
        <f t="shared" si="5"/>
        <v>0</v>
      </c>
      <c r="R121" s="109">
        <f t="shared" si="5"/>
        <v>40</v>
      </c>
      <c r="S121" s="109"/>
      <c r="T121" s="104">
        <f t="shared" si="5"/>
        <v>0</v>
      </c>
      <c r="U121" s="108">
        <f t="shared" si="5"/>
        <v>0</v>
      </c>
      <c r="V121" s="109">
        <f t="shared" si="5"/>
        <v>0</v>
      </c>
      <c r="W121" s="109"/>
      <c r="X121" s="104">
        <f t="shared" si="5"/>
        <v>0</v>
      </c>
      <c r="Y121" s="108">
        <f t="shared" si="5"/>
        <v>0</v>
      </c>
      <c r="Z121" s="109">
        <f t="shared" si="5"/>
        <v>0</v>
      </c>
      <c r="AA121" s="109">
        <f t="shared" si="5"/>
        <v>0</v>
      </c>
      <c r="AB121" s="104">
        <f t="shared" si="5"/>
        <v>0</v>
      </c>
      <c r="AC121" s="108">
        <f t="shared" si="5"/>
        <v>0</v>
      </c>
      <c r="AD121" s="109">
        <f t="shared" si="5"/>
        <v>480</v>
      </c>
      <c r="AE121" s="109"/>
      <c r="AF121" s="104">
        <f t="shared" si="5"/>
        <v>30</v>
      </c>
      <c r="AG121" s="106"/>
      <c r="AH121" s="110"/>
      <c r="AI121" s="139"/>
      <c r="AJ121" s="139"/>
      <c r="AK121" s="139"/>
    </row>
    <row r="122" spans="1:37" ht="13.5" thickBot="1" x14ac:dyDescent="0.25">
      <c r="A122" s="156"/>
      <c r="B122" s="157"/>
      <c r="C122" s="158" t="s">
        <v>227</v>
      </c>
      <c r="D122" s="159">
        <f>SUM(D76,D86,D95,D100)</f>
        <v>75</v>
      </c>
      <c r="E122" s="108"/>
      <c r="F122" s="109"/>
      <c r="G122" s="109"/>
      <c r="H122" s="104"/>
      <c r="I122" s="108"/>
      <c r="J122" s="109"/>
      <c r="K122" s="109"/>
      <c r="L122" s="104"/>
      <c r="M122" s="108"/>
      <c r="N122" s="109"/>
      <c r="O122" s="109"/>
      <c r="P122" s="104"/>
      <c r="Q122" s="108"/>
      <c r="R122" s="109"/>
      <c r="S122" s="109"/>
      <c r="T122" s="104"/>
      <c r="U122" s="108"/>
      <c r="V122" s="109"/>
      <c r="W122" s="109"/>
      <c r="X122" s="104"/>
      <c r="Y122" s="108"/>
      <c r="Z122" s="109"/>
      <c r="AA122" s="109"/>
      <c r="AB122" s="104"/>
      <c r="AC122" s="108"/>
      <c r="AD122" s="109"/>
      <c r="AE122" s="109"/>
      <c r="AF122" s="104"/>
      <c r="AG122" s="160"/>
      <c r="AH122" s="118"/>
      <c r="AI122" s="53"/>
      <c r="AJ122" s="53"/>
      <c r="AK122" s="53"/>
    </row>
    <row r="123" spans="1:37" ht="13.5" thickBot="1" x14ac:dyDescent="0.25">
      <c r="A123" s="156"/>
      <c r="B123" s="157"/>
      <c r="C123" s="158" t="s">
        <v>309</v>
      </c>
      <c r="D123" s="161">
        <f>SUM(D121,D113,D100,D95,D86,D76,D64,D58,D47,D42)</f>
        <v>186</v>
      </c>
      <c r="E123" s="100">
        <f>SUM(E42,E47,E58,E64,E76,E86,E95,E100,E113,E121)</f>
        <v>16</v>
      </c>
      <c r="F123" s="101">
        <f>SUM(F42,F47,F58,F64,F76,F86,F95,F100,F113,F121)</f>
        <v>57</v>
      </c>
      <c r="G123" s="101"/>
      <c r="H123" s="102">
        <f>SUM(H42,H47,H58,H64,H76,H86,H95,H100,H113,H121)</f>
        <v>27</v>
      </c>
      <c r="I123" s="100">
        <f>SUM(I42,I47,I58,I64,I76,I86,I95,I100,I113,I121)</f>
        <v>18</v>
      </c>
      <c r="J123" s="101">
        <f>SUM(J42,J47,J58,J64,J76,J86,J95,J100,J113,J121)</f>
        <v>57</v>
      </c>
      <c r="K123" s="101"/>
      <c r="L123" s="102">
        <f>SUM(L42,L47,L58,L64,L76,L86,L95,L100,L113,L121)</f>
        <v>30</v>
      </c>
      <c r="M123" s="100">
        <f>SUM(M42,M47,M58,M64,M76,M86,M95,M100,M113,M121)</f>
        <v>17</v>
      </c>
      <c r="N123" s="101">
        <f>SUM(N42,N47,N58,N64,N76,N86,N95,N100,N113,N121)</f>
        <v>58</v>
      </c>
      <c r="O123" s="101"/>
      <c r="P123" s="102">
        <f>SUM(P42,P47,P58,P64,P76,P86,P95,P100,P113,P121)</f>
        <v>32</v>
      </c>
      <c r="Q123" s="100">
        <f>SUM(Q42,Q47,Q58,Q64,Q76,Q86,Q95,Q100,Q113,Q121)</f>
        <v>13</v>
      </c>
      <c r="R123" s="101">
        <f>SUM(R42,R47,R58,R64,R76,R86,R95,R100,R113,R121)</f>
        <v>51</v>
      </c>
      <c r="S123" s="101"/>
      <c r="T123" s="102">
        <f>SUM(T42,T47,T58,T64,T76,T86,T95,T100,T113,T121)</f>
        <v>23</v>
      </c>
      <c r="U123" s="100">
        <f>SUM(U42,U47,U58,U64,U76,U86,U95,U100,U113,U121)</f>
        <v>10</v>
      </c>
      <c r="V123" s="101">
        <f>SUM(V42,V47,V58,V64,V76,V86,V95,V100,V113,V121)</f>
        <v>12</v>
      </c>
      <c r="W123" s="101"/>
      <c r="X123" s="102">
        <f t="shared" ref="X123:AD123" si="6">SUM(X42,X47,X58,X64,X76,X86,X95,X100,X113,X121)</f>
        <v>23</v>
      </c>
      <c r="Y123" s="100">
        <f t="shared" si="6"/>
        <v>8</v>
      </c>
      <c r="Z123" s="101">
        <f t="shared" si="6"/>
        <v>10</v>
      </c>
      <c r="AA123" s="101">
        <f t="shared" si="6"/>
        <v>0</v>
      </c>
      <c r="AB123" s="102">
        <f t="shared" si="6"/>
        <v>18</v>
      </c>
      <c r="AC123" s="100">
        <f t="shared" si="6"/>
        <v>0</v>
      </c>
      <c r="AD123" s="101">
        <f t="shared" si="6"/>
        <v>483</v>
      </c>
      <c r="AE123" s="101"/>
      <c r="AF123" s="102">
        <f>SUM(AF42,AF47,AF58,AF64,AF76,AF86,AF95,AF100,AF113,AF121)</f>
        <v>33</v>
      </c>
      <c r="AG123" s="160"/>
      <c r="AH123" s="118"/>
      <c r="AI123" s="53"/>
      <c r="AJ123" s="53"/>
      <c r="AK123" s="53"/>
    </row>
    <row r="124" spans="1:37" ht="16.5" thickBot="1" x14ac:dyDescent="0.25">
      <c r="A124" s="240" t="s">
        <v>128</v>
      </c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2"/>
      <c r="AI124" s="53"/>
      <c r="AJ124" s="53"/>
      <c r="AK124" s="53"/>
    </row>
    <row r="125" spans="1:37" ht="16.5" thickBot="1" x14ac:dyDescent="0.25">
      <c r="A125" s="266" t="s">
        <v>151</v>
      </c>
      <c r="B125" s="267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8"/>
      <c r="AI125" s="53"/>
      <c r="AJ125" s="53"/>
      <c r="AK125" s="53"/>
    </row>
    <row r="126" spans="1:37" ht="13.5" thickBot="1" x14ac:dyDescent="0.25">
      <c r="A126" s="258" t="s">
        <v>129</v>
      </c>
      <c r="B126" s="253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4"/>
      <c r="AI126" s="53"/>
      <c r="AJ126" s="53"/>
      <c r="AK126" s="53"/>
    </row>
    <row r="127" spans="1:37" s="8" customFormat="1" x14ac:dyDescent="0.2">
      <c r="A127" s="179" t="s">
        <v>383</v>
      </c>
      <c r="B127" s="45" t="s">
        <v>274</v>
      </c>
      <c r="C127" s="21" t="s">
        <v>43</v>
      </c>
      <c r="D127" s="20" t="s">
        <v>70</v>
      </c>
      <c r="E127" s="46"/>
      <c r="F127" s="41"/>
      <c r="G127" s="41"/>
      <c r="H127" s="42"/>
      <c r="I127" s="47"/>
      <c r="J127" s="48"/>
      <c r="K127" s="48"/>
      <c r="L127" s="49"/>
      <c r="M127" s="46"/>
      <c r="N127" s="41"/>
      <c r="O127" s="41"/>
      <c r="P127" s="42"/>
      <c r="Q127" s="47">
        <v>0</v>
      </c>
      <c r="R127" s="48">
        <v>4</v>
      </c>
      <c r="S127" s="48" t="s">
        <v>21</v>
      </c>
      <c r="T127" s="49">
        <v>4</v>
      </c>
      <c r="U127" s="46"/>
      <c r="V127" s="41"/>
      <c r="W127" s="41"/>
      <c r="X127" s="42"/>
      <c r="Y127" s="47"/>
      <c r="Z127" s="48"/>
      <c r="AA127" s="48"/>
      <c r="AB127" s="49"/>
      <c r="AC127" s="46"/>
      <c r="AD127" s="41"/>
      <c r="AE127" s="41"/>
      <c r="AF127" s="42"/>
      <c r="AG127" s="20" t="s">
        <v>444</v>
      </c>
      <c r="AH127" s="52" t="s">
        <v>166</v>
      </c>
      <c r="AI127" s="53"/>
      <c r="AJ127" s="53"/>
      <c r="AK127" s="53"/>
    </row>
    <row r="128" spans="1:37" s="8" customFormat="1" ht="25.5" x14ac:dyDescent="0.2">
      <c r="A128" s="178" t="s">
        <v>384</v>
      </c>
      <c r="B128" s="55" t="s">
        <v>275</v>
      </c>
      <c r="C128" s="32" t="s">
        <v>44</v>
      </c>
      <c r="D128" s="36" t="s">
        <v>119</v>
      </c>
      <c r="E128" s="56"/>
      <c r="F128" s="57"/>
      <c r="G128" s="57"/>
      <c r="H128" s="58"/>
      <c r="I128" s="59"/>
      <c r="J128" s="25"/>
      <c r="K128" s="25"/>
      <c r="L128" s="60"/>
      <c r="M128" s="56"/>
      <c r="N128" s="57"/>
      <c r="O128" s="57"/>
      <c r="P128" s="58"/>
      <c r="Q128" s="59"/>
      <c r="R128" s="25"/>
      <c r="S128" s="25"/>
      <c r="T128" s="60"/>
      <c r="U128" s="56">
        <v>0</v>
      </c>
      <c r="V128" s="57">
        <v>4</v>
      </c>
      <c r="W128" s="57" t="s">
        <v>21</v>
      </c>
      <c r="X128" s="58">
        <v>4</v>
      </c>
      <c r="Y128" s="59"/>
      <c r="Z128" s="25"/>
      <c r="AA128" s="25"/>
      <c r="AB128" s="60"/>
      <c r="AC128" s="56"/>
      <c r="AD128" s="57"/>
      <c r="AE128" s="57"/>
      <c r="AF128" s="58"/>
      <c r="AG128" s="15" t="s">
        <v>444</v>
      </c>
      <c r="AH128" s="19" t="s">
        <v>57</v>
      </c>
      <c r="AI128" s="53"/>
      <c r="AJ128" s="53"/>
      <c r="AK128" s="53"/>
    </row>
    <row r="129" spans="1:37" s="8" customFormat="1" x14ac:dyDescent="0.2">
      <c r="A129" s="177" t="s">
        <v>385</v>
      </c>
      <c r="B129" s="125" t="s">
        <v>276</v>
      </c>
      <c r="C129" s="143" t="s">
        <v>46</v>
      </c>
      <c r="D129" s="23" t="s">
        <v>68</v>
      </c>
      <c r="E129" s="56"/>
      <c r="F129" s="57"/>
      <c r="G129" s="57"/>
      <c r="H129" s="58"/>
      <c r="I129" s="59"/>
      <c r="J129" s="25"/>
      <c r="K129" s="25"/>
      <c r="L129" s="60"/>
      <c r="M129" s="56"/>
      <c r="N129" s="57"/>
      <c r="O129" s="57"/>
      <c r="P129" s="58"/>
      <c r="Q129" s="59">
        <v>0</v>
      </c>
      <c r="R129" s="25">
        <v>3</v>
      </c>
      <c r="S129" s="25" t="s">
        <v>21</v>
      </c>
      <c r="T129" s="60">
        <v>3</v>
      </c>
      <c r="U129" s="56"/>
      <c r="V129" s="57"/>
      <c r="W129" s="57"/>
      <c r="X129" s="58"/>
      <c r="Y129" s="59"/>
      <c r="Z129" s="25"/>
      <c r="AA129" s="25"/>
      <c r="AB129" s="60"/>
      <c r="AC129" s="56"/>
      <c r="AD129" s="57"/>
      <c r="AE129" s="57"/>
      <c r="AF129" s="58"/>
      <c r="AG129" s="15" t="s">
        <v>444</v>
      </c>
      <c r="AH129" s="15" t="s">
        <v>58</v>
      </c>
      <c r="AI129" s="53"/>
      <c r="AJ129" s="53"/>
      <c r="AK129" s="53"/>
    </row>
    <row r="130" spans="1:37" s="8" customFormat="1" ht="26.25" thickBot="1" x14ac:dyDescent="0.25">
      <c r="A130" s="181" t="s">
        <v>412</v>
      </c>
      <c r="B130" s="162" t="s">
        <v>277</v>
      </c>
      <c r="C130" s="43" t="s">
        <v>49</v>
      </c>
      <c r="D130" s="163" t="s">
        <v>323</v>
      </c>
      <c r="E130" s="74"/>
      <c r="F130" s="75"/>
      <c r="G130" s="75"/>
      <c r="H130" s="76"/>
      <c r="I130" s="86"/>
      <c r="J130" s="29"/>
      <c r="K130" s="29"/>
      <c r="L130" s="87"/>
      <c r="M130" s="74"/>
      <c r="N130" s="75"/>
      <c r="O130" s="75"/>
      <c r="P130" s="76"/>
      <c r="Q130" s="86"/>
      <c r="R130" s="29"/>
      <c r="S130" s="29"/>
      <c r="T130" s="87"/>
      <c r="U130" s="74"/>
      <c r="V130" s="75"/>
      <c r="W130" s="75"/>
      <c r="X130" s="76"/>
      <c r="Y130" s="86">
        <v>0</v>
      </c>
      <c r="Z130" s="29">
        <v>3</v>
      </c>
      <c r="AA130" s="29" t="s">
        <v>21</v>
      </c>
      <c r="AB130" s="87">
        <v>3</v>
      </c>
      <c r="AC130" s="74"/>
      <c r="AD130" s="75"/>
      <c r="AE130" s="75"/>
      <c r="AF130" s="76"/>
      <c r="AG130" s="31" t="s">
        <v>444</v>
      </c>
      <c r="AH130" s="31" t="s">
        <v>100</v>
      </c>
      <c r="AI130" s="53"/>
      <c r="AJ130" s="53"/>
      <c r="AK130" s="53"/>
    </row>
    <row r="131" spans="1:37" s="8" customFormat="1" ht="13.5" thickBot="1" x14ac:dyDescent="0.25">
      <c r="A131" s="94"/>
      <c r="B131" s="94"/>
      <c r="C131" s="94" t="s">
        <v>92</v>
      </c>
      <c r="D131" s="106">
        <f>SUM(H131,L131,P131,T131,X131,AB131,AF131)</f>
        <v>14</v>
      </c>
      <c r="E131" s="100">
        <f>SUM(E127:E130)</f>
        <v>0</v>
      </c>
      <c r="F131" s="101">
        <f>SUM(F127:F130)</f>
        <v>0</v>
      </c>
      <c r="G131" s="101"/>
      <c r="H131" s="102">
        <f>SUM(H127:H130)</f>
        <v>0</v>
      </c>
      <c r="I131" s="100">
        <f>SUM(I127:I130)</f>
        <v>0</v>
      </c>
      <c r="J131" s="101">
        <f>SUM(J127:J130)</f>
        <v>0</v>
      </c>
      <c r="K131" s="101"/>
      <c r="L131" s="102">
        <f>SUM(L127:L130)</f>
        <v>0</v>
      </c>
      <c r="M131" s="100">
        <f>SUM(M127:M130)</f>
        <v>0</v>
      </c>
      <c r="N131" s="101">
        <f>SUM(N127:N130)</f>
        <v>0</v>
      </c>
      <c r="O131" s="101"/>
      <c r="P131" s="102">
        <f>SUM(P127:P130)</f>
        <v>0</v>
      </c>
      <c r="Q131" s="100">
        <f>SUM(Q127:Q130)</f>
        <v>0</v>
      </c>
      <c r="R131" s="101">
        <f>SUM(R127:R130)</f>
        <v>7</v>
      </c>
      <c r="S131" s="101"/>
      <c r="T131" s="102">
        <f>SUM(T127:T130)</f>
        <v>7</v>
      </c>
      <c r="U131" s="100">
        <f>SUM(U127:U130)</f>
        <v>0</v>
      </c>
      <c r="V131" s="101">
        <f>SUM(V127:V130)</f>
        <v>4</v>
      </c>
      <c r="W131" s="101"/>
      <c r="X131" s="102">
        <f>SUM(X127:X130)</f>
        <v>4</v>
      </c>
      <c r="Y131" s="100">
        <f>SUM(Y127:Y130)</f>
        <v>0</v>
      </c>
      <c r="Z131" s="101">
        <f>SUM(Z127:Z130)</f>
        <v>3</v>
      </c>
      <c r="AA131" s="101"/>
      <c r="AB131" s="102">
        <f>SUM(AB127:AB130)</f>
        <v>3</v>
      </c>
      <c r="AC131" s="100">
        <f>SUM(AC127:AC130)</f>
        <v>0</v>
      </c>
      <c r="AD131" s="101">
        <f>SUM(AD127:AD130)</f>
        <v>0</v>
      </c>
      <c r="AE131" s="101"/>
      <c r="AF131" s="102">
        <f>SUM(AF127:AF130)</f>
        <v>0</v>
      </c>
      <c r="AG131" s="95"/>
      <c r="AH131" s="96"/>
      <c r="AI131" s="53"/>
      <c r="AJ131" s="53"/>
      <c r="AK131" s="53"/>
    </row>
    <row r="132" spans="1:37" ht="13.5" thickBot="1" x14ac:dyDescent="0.25">
      <c r="A132" s="258" t="s">
        <v>324</v>
      </c>
      <c r="B132" s="253"/>
      <c r="C132" s="253"/>
      <c r="D132" s="253"/>
      <c r="E132" s="253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4"/>
      <c r="AI132" s="53"/>
      <c r="AJ132" s="53"/>
      <c r="AK132" s="53"/>
    </row>
    <row r="133" spans="1:37" s="8" customFormat="1" ht="38.25" x14ac:dyDescent="0.2">
      <c r="A133" s="179" t="s">
        <v>386</v>
      </c>
      <c r="B133" s="45" t="s">
        <v>278</v>
      </c>
      <c r="C133" s="21" t="s">
        <v>48</v>
      </c>
      <c r="D133" s="152" t="s">
        <v>120</v>
      </c>
      <c r="E133" s="46"/>
      <c r="F133" s="41"/>
      <c r="G133" s="41"/>
      <c r="H133" s="42"/>
      <c r="I133" s="47"/>
      <c r="J133" s="48"/>
      <c r="K133" s="48"/>
      <c r="L133" s="49"/>
      <c r="M133" s="46"/>
      <c r="N133" s="41"/>
      <c r="O133" s="41"/>
      <c r="P133" s="42"/>
      <c r="Q133" s="47"/>
      <c r="R133" s="48"/>
      <c r="S133" s="48"/>
      <c r="T133" s="49"/>
      <c r="U133" s="46"/>
      <c r="V133" s="41"/>
      <c r="W133" s="41"/>
      <c r="X133" s="42"/>
      <c r="Y133" s="47">
        <v>0</v>
      </c>
      <c r="Z133" s="48">
        <v>3</v>
      </c>
      <c r="AA133" s="48" t="s">
        <v>21</v>
      </c>
      <c r="AB133" s="49">
        <v>3</v>
      </c>
      <c r="AC133" s="46"/>
      <c r="AD133" s="41"/>
      <c r="AE133" s="41"/>
      <c r="AF133" s="42"/>
      <c r="AG133" s="20" t="s">
        <v>444</v>
      </c>
      <c r="AH133" s="20" t="s">
        <v>57</v>
      </c>
      <c r="AI133" s="53"/>
      <c r="AJ133" s="53"/>
      <c r="AK133" s="53"/>
    </row>
    <row r="134" spans="1:37" s="8" customFormat="1" x14ac:dyDescent="0.2">
      <c r="A134" s="178" t="s">
        <v>387</v>
      </c>
      <c r="B134" s="55" t="s">
        <v>279</v>
      </c>
      <c r="C134" s="32" t="s">
        <v>45</v>
      </c>
      <c r="D134" s="15" t="s">
        <v>43</v>
      </c>
      <c r="E134" s="56"/>
      <c r="F134" s="57"/>
      <c r="G134" s="57"/>
      <c r="H134" s="58"/>
      <c r="I134" s="59"/>
      <c r="J134" s="25"/>
      <c r="K134" s="25"/>
      <c r="L134" s="60"/>
      <c r="M134" s="56"/>
      <c r="N134" s="57"/>
      <c r="O134" s="57"/>
      <c r="P134" s="58"/>
      <c r="Q134" s="59"/>
      <c r="R134" s="25"/>
      <c r="S134" s="25"/>
      <c r="T134" s="60"/>
      <c r="U134" s="56"/>
      <c r="V134" s="57"/>
      <c r="W134" s="57"/>
      <c r="X134" s="58"/>
      <c r="Y134" s="59">
        <v>0</v>
      </c>
      <c r="Z134" s="25">
        <v>4</v>
      </c>
      <c r="AA134" s="25" t="s">
        <v>21</v>
      </c>
      <c r="AB134" s="60">
        <v>4</v>
      </c>
      <c r="AC134" s="56"/>
      <c r="AD134" s="57"/>
      <c r="AE134" s="57"/>
      <c r="AF134" s="58"/>
      <c r="AG134" s="15" t="s">
        <v>444</v>
      </c>
      <c r="AH134" s="19" t="s">
        <v>166</v>
      </c>
      <c r="AI134" s="53"/>
      <c r="AJ134" s="53"/>
      <c r="AK134" s="53"/>
    </row>
    <row r="135" spans="1:37" s="8" customFormat="1" ht="25.5" x14ac:dyDescent="0.2">
      <c r="A135" s="178" t="s">
        <v>388</v>
      </c>
      <c r="B135" s="55" t="s">
        <v>280</v>
      </c>
      <c r="C135" s="32" t="s">
        <v>47</v>
      </c>
      <c r="D135" s="36" t="s">
        <v>121</v>
      </c>
      <c r="E135" s="56"/>
      <c r="F135" s="57"/>
      <c r="G135" s="57"/>
      <c r="H135" s="58"/>
      <c r="I135" s="59"/>
      <c r="J135" s="25"/>
      <c r="K135" s="25"/>
      <c r="L135" s="60"/>
      <c r="M135" s="56"/>
      <c r="N135" s="57"/>
      <c r="O135" s="57"/>
      <c r="P135" s="58"/>
      <c r="Q135" s="59"/>
      <c r="R135" s="25"/>
      <c r="S135" s="25"/>
      <c r="T135" s="60"/>
      <c r="U135" s="56">
        <v>0</v>
      </c>
      <c r="V135" s="57">
        <v>3</v>
      </c>
      <c r="W135" s="57" t="s">
        <v>21</v>
      </c>
      <c r="X135" s="58">
        <v>3</v>
      </c>
      <c r="Y135" s="59"/>
      <c r="Z135" s="25"/>
      <c r="AA135" s="25"/>
      <c r="AB135" s="60"/>
      <c r="AC135" s="56"/>
      <c r="AD135" s="57"/>
      <c r="AE135" s="57"/>
      <c r="AF135" s="58"/>
      <c r="AG135" s="15" t="s">
        <v>444</v>
      </c>
      <c r="AH135" s="15" t="s">
        <v>58</v>
      </c>
      <c r="AI135" s="53"/>
      <c r="AJ135" s="53"/>
      <c r="AK135" s="53"/>
    </row>
    <row r="136" spans="1:37" s="8" customFormat="1" x14ac:dyDescent="0.2">
      <c r="A136" s="178" t="s">
        <v>389</v>
      </c>
      <c r="B136" s="70" t="s">
        <v>281</v>
      </c>
      <c r="C136" s="72" t="s">
        <v>50</v>
      </c>
      <c r="D136" s="15"/>
      <c r="E136" s="56"/>
      <c r="F136" s="57"/>
      <c r="G136" s="57"/>
      <c r="H136" s="58"/>
      <c r="I136" s="59"/>
      <c r="J136" s="25"/>
      <c r="K136" s="25"/>
      <c r="L136" s="60"/>
      <c r="M136" s="56"/>
      <c r="N136" s="57"/>
      <c r="O136" s="57"/>
      <c r="P136" s="58"/>
      <c r="Q136" s="59">
        <v>1</v>
      </c>
      <c r="R136" s="25">
        <v>1</v>
      </c>
      <c r="S136" s="25" t="s">
        <v>21</v>
      </c>
      <c r="T136" s="60">
        <v>2</v>
      </c>
      <c r="U136" s="56"/>
      <c r="V136" s="57"/>
      <c r="W136" s="57"/>
      <c r="X136" s="58"/>
      <c r="Y136" s="59"/>
      <c r="Z136" s="25"/>
      <c r="AA136" s="25"/>
      <c r="AB136" s="60"/>
      <c r="AC136" s="56"/>
      <c r="AD136" s="57"/>
      <c r="AE136" s="57"/>
      <c r="AF136" s="58"/>
      <c r="AG136" s="61" t="s">
        <v>444</v>
      </c>
      <c r="AH136" s="19" t="s">
        <v>55</v>
      </c>
      <c r="AI136" s="10"/>
      <c r="AJ136" s="53"/>
      <c r="AK136" s="53"/>
    </row>
    <row r="137" spans="1:37" s="8" customFormat="1" ht="13.5" thickBot="1" x14ac:dyDescent="0.25">
      <c r="A137" s="180" t="s">
        <v>390</v>
      </c>
      <c r="B137" s="82" t="s">
        <v>282</v>
      </c>
      <c r="C137" s="43" t="s">
        <v>51</v>
      </c>
      <c r="D137" s="15" t="s">
        <v>40</v>
      </c>
      <c r="E137" s="74"/>
      <c r="F137" s="75"/>
      <c r="G137" s="75"/>
      <c r="H137" s="76"/>
      <c r="I137" s="86"/>
      <c r="J137" s="29"/>
      <c r="K137" s="29"/>
      <c r="L137" s="87"/>
      <c r="M137" s="74"/>
      <c r="N137" s="75"/>
      <c r="O137" s="75"/>
      <c r="P137" s="76"/>
      <c r="Q137" s="86"/>
      <c r="R137" s="29"/>
      <c r="S137" s="29"/>
      <c r="T137" s="30"/>
      <c r="U137" s="74">
        <v>0</v>
      </c>
      <c r="V137" s="75">
        <v>3</v>
      </c>
      <c r="W137" s="75" t="s">
        <v>21</v>
      </c>
      <c r="X137" s="76">
        <v>3</v>
      </c>
      <c r="Y137" s="86"/>
      <c r="Z137" s="29"/>
      <c r="AA137" s="29"/>
      <c r="AB137" s="87"/>
      <c r="AC137" s="74"/>
      <c r="AD137" s="75"/>
      <c r="AE137" s="75"/>
      <c r="AF137" s="76"/>
      <c r="AG137" s="200" t="s">
        <v>444</v>
      </c>
      <c r="AH137" s="77" t="s">
        <v>132</v>
      </c>
      <c r="AI137" s="10"/>
      <c r="AJ137" s="53"/>
      <c r="AK137" s="53"/>
    </row>
    <row r="138" spans="1:37" s="8" customFormat="1" ht="13.5" thickBot="1" x14ac:dyDescent="0.25">
      <c r="A138" s="94"/>
      <c r="B138" s="94"/>
      <c r="C138" s="94" t="s">
        <v>92</v>
      </c>
      <c r="D138" s="106">
        <v>10</v>
      </c>
      <c r="E138" s="100">
        <f>SUM(E133:E137)</f>
        <v>0</v>
      </c>
      <c r="F138" s="101">
        <f t="shared" ref="F138:AF138" si="7">SUM(F133:F137)</f>
        <v>0</v>
      </c>
      <c r="G138" s="101"/>
      <c r="H138" s="102">
        <f t="shared" si="7"/>
        <v>0</v>
      </c>
      <c r="I138" s="100">
        <f t="shared" si="7"/>
        <v>0</v>
      </c>
      <c r="J138" s="101">
        <f t="shared" si="7"/>
        <v>0</v>
      </c>
      <c r="K138" s="101"/>
      <c r="L138" s="102">
        <f t="shared" si="7"/>
        <v>0</v>
      </c>
      <c r="M138" s="100">
        <f t="shared" si="7"/>
        <v>0</v>
      </c>
      <c r="N138" s="101">
        <f t="shared" si="7"/>
        <v>0</v>
      </c>
      <c r="O138" s="101"/>
      <c r="P138" s="102">
        <f t="shared" si="7"/>
        <v>0</v>
      </c>
      <c r="Q138" s="100">
        <f t="shared" si="7"/>
        <v>1</v>
      </c>
      <c r="R138" s="101">
        <f t="shared" si="7"/>
        <v>1</v>
      </c>
      <c r="S138" s="101"/>
      <c r="T138" s="102">
        <f t="shared" si="7"/>
        <v>2</v>
      </c>
      <c r="U138" s="100">
        <f t="shared" si="7"/>
        <v>0</v>
      </c>
      <c r="V138" s="101">
        <f t="shared" si="7"/>
        <v>6</v>
      </c>
      <c r="W138" s="101"/>
      <c r="X138" s="102">
        <f t="shared" si="7"/>
        <v>6</v>
      </c>
      <c r="Y138" s="100">
        <f t="shared" si="7"/>
        <v>0</v>
      </c>
      <c r="Z138" s="101">
        <f t="shared" si="7"/>
        <v>7</v>
      </c>
      <c r="AA138" s="101"/>
      <c r="AB138" s="102">
        <f t="shared" si="7"/>
        <v>7</v>
      </c>
      <c r="AC138" s="100">
        <f t="shared" si="7"/>
        <v>0</v>
      </c>
      <c r="AD138" s="101">
        <f t="shared" si="7"/>
        <v>0</v>
      </c>
      <c r="AE138" s="101"/>
      <c r="AF138" s="102">
        <f t="shared" si="7"/>
        <v>0</v>
      </c>
      <c r="AG138" s="95"/>
      <c r="AH138" s="96"/>
      <c r="AI138" s="53"/>
      <c r="AJ138" s="53"/>
      <c r="AK138" s="53"/>
    </row>
    <row r="139" spans="1:37" ht="16.5" thickBot="1" x14ac:dyDescent="0.25">
      <c r="A139" s="266" t="s">
        <v>152</v>
      </c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8"/>
      <c r="AI139" s="53"/>
      <c r="AJ139" s="53"/>
      <c r="AK139" s="53"/>
    </row>
    <row r="140" spans="1:37" ht="13.5" thickBot="1" x14ac:dyDescent="0.25">
      <c r="A140" s="258" t="s">
        <v>129</v>
      </c>
      <c r="B140" s="253"/>
      <c r="C140" s="253"/>
      <c r="D140" s="253"/>
      <c r="E140" s="253"/>
      <c r="F140" s="253"/>
      <c r="G140" s="253"/>
      <c r="H140" s="253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  <c r="AH140" s="254"/>
      <c r="AI140" s="53"/>
      <c r="AJ140" s="53"/>
      <c r="AK140" s="53"/>
    </row>
    <row r="141" spans="1:37" s="8" customFormat="1" x14ac:dyDescent="0.2">
      <c r="A141" s="179" t="s">
        <v>391</v>
      </c>
      <c r="B141" s="45" t="s">
        <v>283</v>
      </c>
      <c r="C141" s="21" t="s">
        <v>52</v>
      </c>
      <c r="D141" s="20" t="s">
        <v>76</v>
      </c>
      <c r="E141" s="46"/>
      <c r="F141" s="41"/>
      <c r="G141" s="41"/>
      <c r="H141" s="42"/>
      <c r="I141" s="47"/>
      <c r="J141" s="48"/>
      <c r="K141" s="48"/>
      <c r="L141" s="49"/>
      <c r="M141" s="46"/>
      <c r="N141" s="41"/>
      <c r="O141" s="41"/>
      <c r="P141" s="42"/>
      <c r="Q141" s="47">
        <v>0</v>
      </c>
      <c r="R141" s="48">
        <v>3</v>
      </c>
      <c r="S141" s="48" t="s">
        <v>21</v>
      </c>
      <c r="T141" s="49">
        <v>3</v>
      </c>
      <c r="U141" s="46"/>
      <c r="V141" s="41"/>
      <c r="W141" s="41"/>
      <c r="X141" s="42"/>
      <c r="Y141" s="47"/>
      <c r="Z141" s="48"/>
      <c r="AA141" s="48"/>
      <c r="AB141" s="49"/>
      <c r="AC141" s="46"/>
      <c r="AD141" s="41"/>
      <c r="AE141" s="41"/>
      <c r="AF141" s="42"/>
      <c r="AG141" s="15" t="s">
        <v>445</v>
      </c>
      <c r="AH141" s="20" t="s">
        <v>126</v>
      </c>
      <c r="AI141" s="53"/>
      <c r="AJ141" s="53"/>
      <c r="AK141" s="53"/>
    </row>
    <row r="142" spans="1:37" s="8" customFormat="1" x14ac:dyDescent="0.2">
      <c r="A142" s="54" t="s">
        <v>414</v>
      </c>
      <c r="B142" s="55" t="s">
        <v>284</v>
      </c>
      <c r="C142" s="32" t="s">
        <v>149</v>
      </c>
      <c r="D142" s="164"/>
      <c r="E142" s="97"/>
      <c r="F142" s="98"/>
      <c r="G142" s="98"/>
      <c r="H142" s="99"/>
      <c r="I142" s="165"/>
      <c r="J142" s="166"/>
      <c r="K142" s="166"/>
      <c r="L142" s="167"/>
      <c r="M142" s="97"/>
      <c r="N142" s="98"/>
      <c r="O142" s="98"/>
      <c r="P142" s="99"/>
      <c r="Q142" s="34">
        <v>0</v>
      </c>
      <c r="R142" s="28">
        <v>3</v>
      </c>
      <c r="S142" s="28" t="s">
        <v>21</v>
      </c>
      <c r="T142" s="35">
        <v>3</v>
      </c>
      <c r="U142" s="97"/>
      <c r="V142" s="98"/>
      <c r="W142" s="98"/>
      <c r="X142" s="99"/>
      <c r="Y142" s="165"/>
      <c r="Z142" s="166"/>
      <c r="AA142" s="166"/>
      <c r="AB142" s="167"/>
      <c r="AC142" s="97"/>
      <c r="AD142" s="98"/>
      <c r="AE142" s="98"/>
      <c r="AF142" s="99"/>
      <c r="AG142" s="15" t="s">
        <v>448</v>
      </c>
      <c r="AH142" s="19" t="s">
        <v>150</v>
      </c>
      <c r="AI142" s="53"/>
      <c r="AJ142" s="53"/>
      <c r="AK142" s="53"/>
    </row>
    <row r="143" spans="1:37" s="8" customFormat="1" x14ac:dyDescent="0.2">
      <c r="A143" s="178" t="s">
        <v>392</v>
      </c>
      <c r="B143" s="55" t="s">
        <v>285</v>
      </c>
      <c r="C143" s="32" t="s">
        <v>83</v>
      </c>
      <c r="D143" s="15"/>
      <c r="E143" s="79"/>
      <c r="F143" s="80"/>
      <c r="G143" s="80"/>
      <c r="H143" s="81"/>
      <c r="I143" s="34"/>
      <c r="J143" s="28"/>
      <c r="K143" s="28"/>
      <c r="L143" s="35"/>
      <c r="M143" s="79"/>
      <c r="N143" s="80"/>
      <c r="O143" s="80"/>
      <c r="P143" s="81"/>
      <c r="Q143" s="34"/>
      <c r="R143" s="28"/>
      <c r="S143" s="28"/>
      <c r="T143" s="35"/>
      <c r="U143" s="79">
        <v>0</v>
      </c>
      <c r="V143" s="80">
        <v>3</v>
      </c>
      <c r="W143" s="80" t="s">
        <v>21</v>
      </c>
      <c r="X143" s="81">
        <v>3</v>
      </c>
      <c r="Y143" s="34"/>
      <c r="Z143" s="28"/>
      <c r="AA143" s="28"/>
      <c r="AB143" s="35"/>
      <c r="AC143" s="79"/>
      <c r="AD143" s="80"/>
      <c r="AE143" s="80"/>
      <c r="AF143" s="81"/>
      <c r="AG143" s="15" t="s">
        <v>446</v>
      </c>
      <c r="AH143" s="19" t="s">
        <v>99</v>
      </c>
      <c r="AI143" s="53"/>
      <c r="AJ143" s="53"/>
      <c r="AK143" s="73"/>
    </row>
    <row r="144" spans="1:37" s="8" customFormat="1" x14ac:dyDescent="0.2">
      <c r="A144" s="178" t="s">
        <v>393</v>
      </c>
      <c r="B144" s="55" t="s">
        <v>286</v>
      </c>
      <c r="C144" s="32" t="s">
        <v>84</v>
      </c>
      <c r="D144" s="15" t="s">
        <v>83</v>
      </c>
      <c r="E144" s="79"/>
      <c r="F144" s="80"/>
      <c r="G144" s="80"/>
      <c r="H144" s="81"/>
      <c r="I144" s="34"/>
      <c r="J144" s="28"/>
      <c r="K144" s="28"/>
      <c r="L144" s="35"/>
      <c r="M144" s="79"/>
      <c r="N144" s="80"/>
      <c r="O144" s="80"/>
      <c r="P144" s="81"/>
      <c r="Q144" s="34"/>
      <c r="R144" s="28"/>
      <c r="S144" s="28"/>
      <c r="T144" s="35"/>
      <c r="U144" s="79"/>
      <c r="V144" s="80"/>
      <c r="W144" s="80"/>
      <c r="X144" s="81"/>
      <c r="Y144" s="34">
        <v>0</v>
      </c>
      <c r="Z144" s="28">
        <v>2</v>
      </c>
      <c r="AA144" s="28" t="s">
        <v>21</v>
      </c>
      <c r="AB144" s="35">
        <v>2</v>
      </c>
      <c r="AC144" s="79"/>
      <c r="AD144" s="80"/>
      <c r="AE144" s="80"/>
      <c r="AF144" s="81"/>
      <c r="AG144" s="15" t="s">
        <v>446</v>
      </c>
      <c r="AH144" s="19" t="s">
        <v>99</v>
      </c>
      <c r="AI144" s="53"/>
      <c r="AJ144" s="53"/>
      <c r="AK144" s="73"/>
    </row>
    <row r="145" spans="1:37" s="8" customFormat="1" ht="13.5" thickBot="1" x14ac:dyDescent="0.25">
      <c r="A145" s="54" t="s">
        <v>394</v>
      </c>
      <c r="B145" s="69" t="s">
        <v>287</v>
      </c>
      <c r="C145" s="43" t="s">
        <v>153</v>
      </c>
      <c r="D145" s="77" t="s">
        <v>69</v>
      </c>
      <c r="E145" s="74"/>
      <c r="F145" s="75"/>
      <c r="G145" s="75"/>
      <c r="H145" s="76"/>
      <c r="I145" s="86"/>
      <c r="J145" s="29"/>
      <c r="K145" s="29"/>
      <c r="L145" s="87"/>
      <c r="M145" s="74"/>
      <c r="N145" s="75"/>
      <c r="O145" s="75"/>
      <c r="P145" s="76"/>
      <c r="Q145" s="86"/>
      <c r="R145" s="29"/>
      <c r="S145" s="29"/>
      <c r="T145" s="87"/>
      <c r="U145" s="74">
        <v>0</v>
      </c>
      <c r="V145" s="75">
        <v>3</v>
      </c>
      <c r="W145" s="75" t="s">
        <v>21</v>
      </c>
      <c r="X145" s="76">
        <v>3</v>
      </c>
      <c r="Y145" s="86"/>
      <c r="Z145" s="29"/>
      <c r="AA145" s="29"/>
      <c r="AB145" s="87"/>
      <c r="AC145" s="74"/>
      <c r="AD145" s="75"/>
      <c r="AE145" s="75"/>
      <c r="AF145" s="76"/>
      <c r="AG145" s="31" t="s">
        <v>443</v>
      </c>
      <c r="AH145" s="77" t="s">
        <v>56</v>
      </c>
      <c r="AI145" s="53"/>
      <c r="AJ145" s="53"/>
      <c r="AK145" s="73"/>
    </row>
    <row r="146" spans="1:37" s="8" customFormat="1" ht="13.5" thickBot="1" x14ac:dyDescent="0.25">
      <c r="A146" s="94"/>
      <c r="B146" s="187"/>
      <c r="C146" s="94" t="s">
        <v>92</v>
      </c>
      <c r="D146" s="106">
        <f>SUM(H146,L146,P146,T146,X146,AB146,AF146)</f>
        <v>14</v>
      </c>
      <c r="E146" s="100">
        <f>SUM(E141:E145)</f>
        <v>0</v>
      </c>
      <c r="F146" s="101">
        <f>SUM(F141:F145)</f>
        <v>0</v>
      </c>
      <c r="G146" s="101"/>
      <c r="H146" s="102">
        <f>SUM(H141:H145)</f>
        <v>0</v>
      </c>
      <c r="I146" s="100">
        <f>SUM(I141:I145)</f>
        <v>0</v>
      </c>
      <c r="J146" s="101">
        <f>SUM(J141:J145)</f>
        <v>0</v>
      </c>
      <c r="K146" s="101"/>
      <c r="L146" s="102">
        <f>SUM(L141:L145)</f>
        <v>0</v>
      </c>
      <c r="M146" s="100">
        <f>SUM(M141:M145)</f>
        <v>0</v>
      </c>
      <c r="N146" s="101">
        <f>SUM(N141:N145)</f>
        <v>0</v>
      </c>
      <c r="O146" s="101"/>
      <c r="P146" s="102">
        <f>SUM(P141:P145)</f>
        <v>0</v>
      </c>
      <c r="Q146" s="100">
        <f>SUM(Q141:Q145)</f>
        <v>0</v>
      </c>
      <c r="R146" s="101">
        <f>SUM(R141:R145)</f>
        <v>6</v>
      </c>
      <c r="S146" s="101"/>
      <c r="T146" s="102">
        <f>SUM(T141:T145)</f>
        <v>6</v>
      </c>
      <c r="U146" s="100">
        <f>SUM(U141:U145)</f>
        <v>0</v>
      </c>
      <c r="V146" s="101">
        <f>SUM(V141:V145)</f>
        <v>6</v>
      </c>
      <c r="W146" s="101"/>
      <c r="X146" s="102">
        <f>SUM(X141:X145)</f>
        <v>6</v>
      </c>
      <c r="Y146" s="100">
        <f>SUM(Y141:Y145)</f>
        <v>0</v>
      </c>
      <c r="Z146" s="101">
        <f>SUM(Z141:Z145)</f>
        <v>2</v>
      </c>
      <c r="AA146" s="101"/>
      <c r="AB146" s="102">
        <f>SUM(AB141:AB145)</f>
        <v>2</v>
      </c>
      <c r="AC146" s="100">
        <f>SUM(AC141:AC145)</f>
        <v>0</v>
      </c>
      <c r="AD146" s="101">
        <f>SUM(AD141:AD145)</f>
        <v>0</v>
      </c>
      <c r="AE146" s="101"/>
      <c r="AF146" s="102">
        <f>SUM(AF141:AF145)</f>
        <v>0</v>
      </c>
      <c r="AG146" s="95"/>
      <c r="AH146" s="96"/>
      <c r="AI146" s="53"/>
      <c r="AJ146" s="53"/>
      <c r="AK146" s="53"/>
    </row>
    <row r="147" spans="1:37" ht="13.5" thickBot="1" x14ac:dyDescent="0.25">
      <c r="A147" s="258" t="s">
        <v>324</v>
      </c>
      <c r="B147" s="253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4"/>
      <c r="AI147" s="53"/>
      <c r="AJ147" s="53"/>
      <c r="AK147" s="53"/>
    </row>
    <row r="148" spans="1:37" s="8" customFormat="1" ht="25.5" x14ac:dyDescent="0.2">
      <c r="A148" s="179" t="s">
        <v>395</v>
      </c>
      <c r="B148" s="45" t="s">
        <v>288</v>
      </c>
      <c r="C148" s="21" t="s">
        <v>34</v>
      </c>
      <c r="D148" s="152" t="s">
        <v>161</v>
      </c>
      <c r="E148" s="46"/>
      <c r="F148" s="41"/>
      <c r="G148" s="41"/>
      <c r="H148" s="42"/>
      <c r="I148" s="59"/>
      <c r="J148" s="25"/>
      <c r="K148" s="25"/>
      <c r="L148" s="60"/>
      <c r="M148" s="46"/>
      <c r="N148" s="41"/>
      <c r="O148" s="41"/>
      <c r="P148" s="42"/>
      <c r="Q148" s="59"/>
      <c r="R148" s="25"/>
      <c r="S148" s="25"/>
      <c r="T148" s="60"/>
      <c r="U148" s="46"/>
      <c r="V148" s="41"/>
      <c r="W148" s="41"/>
      <c r="X148" s="42"/>
      <c r="Y148" s="50">
        <v>0</v>
      </c>
      <c r="Z148" s="48">
        <v>2</v>
      </c>
      <c r="AA148" s="48" t="s">
        <v>21</v>
      </c>
      <c r="AB148" s="51">
        <v>2</v>
      </c>
      <c r="AC148" s="46"/>
      <c r="AD148" s="41"/>
      <c r="AE148" s="41"/>
      <c r="AF148" s="42"/>
      <c r="AG148" s="15" t="s">
        <v>446</v>
      </c>
      <c r="AH148" s="83" t="s">
        <v>296</v>
      </c>
      <c r="AI148" s="53"/>
      <c r="AJ148" s="53"/>
      <c r="AK148" s="53"/>
    </row>
    <row r="149" spans="1:37" s="8" customFormat="1" ht="25.5" x14ac:dyDescent="0.2">
      <c r="A149" s="178" t="s">
        <v>396</v>
      </c>
      <c r="B149" s="55" t="s">
        <v>289</v>
      </c>
      <c r="C149" s="32" t="s">
        <v>28</v>
      </c>
      <c r="D149" s="168" t="s">
        <v>161</v>
      </c>
      <c r="E149" s="56"/>
      <c r="F149" s="57"/>
      <c r="G149" s="57"/>
      <c r="H149" s="58"/>
      <c r="I149" s="59"/>
      <c r="J149" s="25"/>
      <c r="K149" s="25"/>
      <c r="L149" s="60"/>
      <c r="M149" s="56"/>
      <c r="N149" s="57"/>
      <c r="O149" s="57"/>
      <c r="P149" s="58"/>
      <c r="Q149" s="59"/>
      <c r="R149" s="25"/>
      <c r="S149" s="25"/>
      <c r="T149" s="26"/>
      <c r="U149" s="56">
        <v>0</v>
      </c>
      <c r="V149" s="57">
        <v>2</v>
      </c>
      <c r="W149" s="57" t="s">
        <v>21</v>
      </c>
      <c r="X149" s="58">
        <v>2</v>
      </c>
      <c r="Y149" s="59"/>
      <c r="Z149" s="25"/>
      <c r="AA149" s="25"/>
      <c r="AB149" s="60"/>
      <c r="AC149" s="56"/>
      <c r="AD149" s="57"/>
      <c r="AE149" s="57"/>
      <c r="AF149" s="58"/>
      <c r="AG149" s="15" t="s">
        <v>449</v>
      </c>
      <c r="AH149" s="19" t="s">
        <v>106</v>
      </c>
      <c r="AI149" s="53"/>
      <c r="AJ149" s="53"/>
      <c r="AK149" s="53"/>
    </row>
    <row r="150" spans="1:37" s="8" customFormat="1" ht="25.5" x14ac:dyDescent="0.2">
      <c r="A150" s="178" t="s">
        <v>397</v>
      </c>
      <c r="B150" s="55" t="s">
        <v>290</v>
      </c>
      <c r="C150" s="32" t="s">
        <v>27</v>
      </c>
      <c r="D150" s="36" t="s">
        <v>161</v>
      </c>
      <c r="E150" s="56"/>
      <c r="F150" s="57"/>
      <c r="G150" s="57"/>
      <c r="H150" s="58"/>
      <c r="I150" s="59"/>
      <c r="J150" s="25"/>
      <c r="K150" s="25"/>
      <c r="L150" s="60"/>
      <c r="M150" s="56"/>
      <c r="N150" s="57"/>
      <c r="O150" s="57"/>
      <c r="P150" s="58"/>
      <c r="Q150" s="59"/>
      <c r="R150" s="25"/>
      <c r="S150" s="25"/>
      <c r="T150" s="26"/>
      <c r="U150" s="56"/>
      <c r="V150" s="57"/>
      <c r="W150" s="57"/>
      <c r="X150" s="58"/>
      <c r="Y150" s="59">
        <v>0</v>
      </c>
      <c r="Z150" s="25">
        <v>2</v>
      </c>
      <c r="AA150" s="25" t="s">
        <v>21</v>
      </c>
      <c r="AB150" s="60">
        <v>2</v>
      </c>
      <c r="AC150" s="56"/>
      <c r="AD150" s="57"/>
      <c r="AE150" s="57"/>
      <c r="AF150" s="58"/>
      <c r="AG150" s="15" t="s">
        <v>451</v>
      </c>
      <c r="AH150" s="71" t="s">
        <v>154</v>
      </c>
      <c r="AI150" s="53"/>
      <c r="AJ150" s="53"/>
      <c r="AK150" s="73"/>
    </row>
    <row r="151" spans="1:37" s="8" customFormat="1" ht="25.5" x14ac:dyDescent="0.2">
      <c r="A151" s="54" t="s">
        <v>398</v>
      </c>
      <c r="B151" s="55" t="s">
        <v>291</v>
      </c>
      <c r="C151" s="32" t="s">
        <v>167</v>
      </c>
      <c r="D151" s="36" t="s">
        <v>161</v>
      </c>
      <c r="E151" s="66"/>
      <c r="F151" s="67"/>
      <c r="G151" s="67"/>
      <c r="H151" s="68"/>
      <c r="I151" s="64"/>
      <c r="J151" s="17"/>
      <c r="K151" s="17"/>
      <c r="L151" s="65"/>
      <c r="M151" s="66"/>
      <c r="N151" s="67"/>
      <c r="O151" s="67"/>
      <c r="P151" s="68"/>
      <c r="Q151" s="64">
        <v>2</v>
      </c>
      <c r="R151" s="17">
        <v>2</v>
      </c>
      <c r="S151" s="17" t="s">
        <v>21</v>
      </c>
      <c r="T151" s="65">
        <v>4</v>
      </c>
      <c r="U151" s="66"/>
      <c r="V151" s="67"/>
      <c r="W151" s="67"/>
      <c r="X151" s="68"/>
      <c r="Y151" s="64"/>
      <c r="Z151" s="17"/>
      <c r="AA151" s="17"/>
      <c r="AB151" s="65"/>
      <c r="AC151" s="66"/>
      <c r="AD151" s="67"/>
      <c r="AE151" s="67"/>
      <c r="AF151" s="68"/>
      <c r="AG151" s="15" t="s">
        <v>452</v>
      </c>
      <c r="AH151" s="71" t="s">
        <v>193</v>
      </c>
      <c r="AI151" s="53"/>
      <c r="AJ151" s="53"/>
      <c r="AK151" s="73"/>
    </row>
    <row r="152" spans="1:37" s="8" customFormat="1" ht="25.5" x14ac:dyDescent="0.2">
      <c r="A152" s="54" t="s">
        <v>399</v>
      </c>
      <c r="B152" s="55" t="s">
        <v>293</v>
      </c>
      <c r="C152" s="32" t="s">
        <v>162</v>
      </c>
      <c r="D152" s="144" t="s">
        <v>161</v>
      </c>
      <c r="E152" s="66"/>
      <c r="F152" s="67"/>
      <c r="G152" s="67"/>
      <c r="H152" s="68"/>
      <c r="I152" s="64"/>
      <c r="J152" s="17"/>
      <c r="K152" s="17"/>
      <c r="L152" s="65"/>
      <c r="M152" s="66"/>
      <c r="N152" s="67"/>
      <c r="O152" s="67"/>
      <c r="P152" s="68"/>
      <c r="Q152" s="64"/>
      <c r="R152" s="17"/>
      <c r="S152" s="17"/>
      <c r="T152" s="65"/>
      <c r="U152" s="66">
        <v>1</v>
      </c>
      <c r="V152" s="67">
        <v>2</v>
      </c>
      <c r="W152" s="67" t="s">
        <v>21</v>
      </c>
      <c r="X152" s="68">
        <v>3</v>
      </c>
      <c r="Y152" s="64"/>
      <c r="Z152" s="17"/>
      <c r="AA152" s="17"/>
      <c r="AB152" s="65"/>
      <c r="AC152" s="66"/>
      <c r="AD152" s="67"/>
      <c r="AE152" s="67"/>
      <c r="AF152" s="68"/>
      <c r="AG152" s="15" t="s">
        <v>446</v>
      </c>
      <c r="AH152" s="71" t="s">
        <v>62</v>
      </c>
      <c r="AI152" s="53"/>
      <c r="AJ152" s="53"/>
      <c r="AK152" s="73"/>
    </row>
    <row r="153" spans="1:37" s="8" customFormat="1" x14ac:dyDescent="0.2">
      <c r="A153" s="54" t="s">
        <v>400</v>
      </c>
      <c r="B153" s="55" t="s">
        <v>294</v>
      </c>
      <c r="C153" s="32" t="s">
        <v>156</v>
      </c>
      <c r="D153" s="15"/>
      <c r="E153" s="66"/>
      <c r="F153" s="67"/>
      <c r="G153" s="67"/>
      <c r="H153" s="68"/>
      <c r="I153" s="64"/>
      <c r="J153" s="17"/>
      <c r="K153" s="17"/>
      <c r="L153" s="65"/>
      <c r="M153" s="66"/>
      <c r="N153" s="67"/>
      <c r="O153" s="67"/>
      <c r="P153" s="68"/>
      <c r="Q153" s="64"/>
      <c r="R153" s="17"/>
      <c r="S153" s="17"/>
      <c r="T153" s="18"/>
      <c r="U153" s="66"/>
      <c r="V153" s="67"/>
      <c r="W153" s="67"/>
      <c r="X153" s="68"/>
      <c r="Y153" s="24">
        <v>0</v>
      </c>
      <c r="Z153" s="25">
        <v>3</v>
      </c>
      <c r="AA153" s="25" t="s">
        <v>21</v>
      </c>
      <c r="AB153" s="26">
        <v>3</v>
      </c>
      <c r="AC153" s="66"/>
      <c r="AD153" s="67"/>
      <c r="AE153" s="67"/>
      <c r="AF153" s="68"/>
      <c r="AG153" s="15" t="s">
        <v>445</v>
      </c>
      <c r="AH153" s="19" t="s">
        <v>155</v>
      </c>
      <c r="AI153" s="53"/>
      <c r="AJ153" s="53"/>
      <c r="AK153" s="73"/>
    </row>
    <row r="154" spans="1:37" s="8" customFormat="1" ht="13.5" thickBot="1" x14ac:dyDescent="0.25">
      <c r="A154" s="69" t="s">
        <v>401</v>
      </c>
      <c r="B154" s="69" t="s">
        <v>295</v>
      </c>
      <c r="C154" s="43" t="s">
        <v>195</v>
      </c>
      <c r="D154" s="53"/>
      <c r="E154" s="74"/>
      <c r="F154" s="75"/>
      <c r="G154" s="75"/>
      <c r="H154" s="76"/>
      <c r="I154" s="86"/>
      <c r="J154" s="29"/>
      <c r="K154" s="29"/>
      <c r="L154" s="87"/>
      <c r="M154" s="74"/>
      <c r="N154" s="75"/>
      <c r="O154" s="75"/>
      <c r="P154" s="76"/>
      <c r="Q154" s="27">
        <v>0</v>
      </c>
      <c r="R154" s="29">
        <v>2</v>
      </c>
      <c r="S154" s="29" t="s">
        <v>21</v>
      </c>
      <c r="T154" s="30">
        <v>2</v>
      </c>
      <c r="U154" s="74"/>
      <c r="V154" s="75"/>
      <c r="W154" s="75"/>
      <c r="X154" s="76"/>
      <c r="Y154" s="16"/>
      <c r="Z154" s="17"/>
      <c r="AA154" s="17"/>
      <c r="AB154" s="18"/>
      <c r="AC154" s="74"/>
      <c r="AD154" s="75"/>
      <c r="AE154" s="75"/>
      <c r="AF154" s="76"/>
      <c r="AG154" s="62" t="s">
        <v>453</v>
      </c>
      <c r="AH154" s="71" t="s">
        <v>196</v>
      </c>
      <c r="AI154" s="53"/>
      <c r="AJ154" s="53"/>
      <c r="AK154" s="73"/>
    </row>
    <row r="155" spans="1:37" s="8" customFormat="1" ht="13.5" thickBot="1" x14ac:dyDescent="0.25">
      <c r="A155" s="187"/>
      <c r="B155" s="188"/>
      <c r="C155" s="94" t="s">
        <v>92</v>
      </c>
      <c r="D155" s="106">
        <v>14</v>
      </c>
      <c r="E155" s="100">
        <f>SUM(E148:E154)</f>
        <v>0</v>
      </c>
      <c r="F155" s="101">
        <f t="shared" ref="F155:AB155" si="8">SUM(F148:F154)</f>
        <v>0</v>
      </c>
      <c r="G155" s="101"/>
      <c r="H155" s="102">
        <f t="shared" si="8"/>
        <v>0</v>
      </c>
      <c r="I155" s="100">
        <f t="shared" si="8"/>
        <v>0</v>
      </c>
      <c r="J155" s="101">
        <f t="shared" si="8"/>
        <v>0</v>
      </c>
      <c r="K155" s="101"/>
      <c r="L155" s="102">
        <f t="shared" si="8"/>
        <v>0</v>
      </c>
      <c r="M155" s="100">
        <f t="shared" si="8"/>
        <v>0</v>
      </c>
      <c r="N155" s="101">
        <f t="shared" si="8"/>
        <v>0</v>
      </c>
      <c r="O155" s="101"/>
      <c r="P155" s="102">
        <f t="shared" si="8"/>
        <v>0</v>
      </c>
      <c r="Q155" s="100">
        <f>SUM(Q148:Q154)</f>
        <v>2</v>
      </c>
      <c r="R155" s="101">
        <f>SUM(R148:R154)</f>
        <v>4</v>
      </c>
      <c r="S155" s="101"/>
      <c r="T155" s="102">
        <f>SUM(T148:T154)</f>
        <v>6</v>
      </c>
      <c r="U155" s="100">
        <f t="shared" si="8"/>
        <v>1</v>
      </c>
      <c r="V155" s="101">
        <f t="shared" si="8"/>
        <v>4</v>
      </c>
      <c r="W155" s="101"/>
      <c r="X155" s="102">
        <f t="shared" si="8"/>
        <v>5</v>
      </c>
      <c r="Y155" s="100">
        <f t="shared" si="8"/>
        <v>0</v>
      </c>
      <c r="Z155" s="101">
        <f t="shared" si="8"/>
        <v>7</v>
      </c>
      <c r="AA155" s="101"/>
      <c r="AB155" s="102">
        <f t="shared" si="8"/>
        <v>7</v>
      </c>
      <c r="AC155" s="100">
        <f t="shared" ref="AC155" si="9">SUM(AC148:AC154)</f>
        <v>0</v>
      </c>
      <c r="AD155" s="101">
        <f t="shared" ref="AD155" si="10">SUM(AD148:AD154)</f>
        <v>0</v>
      </c>
      <c r="AE155" s="101"/>
      <c r="AF155" s="102">
        <f t="shared" ref="AF155" si="11">SUM(AF148:AF154)</f>
        <v>0</v>
      </c>
      <c r="AG155" s="103"/>
      <c r="AH155" s="103"/>
      <c r="AI155" s="53"/>
      <c r="AJ155" s="53"/>
      <c r="AK155" s="53"/>
    </row>
    <row r="156" spans="1:37" ht="16.5" thickBot="1" x14ac:dyDescent="0.25">
      <c r="A156" s="240" t="s">
        <v>325</v>
      </c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41"/>
      <c r="AE156" s="241"/>
      <c r="AF156" s="241"/>
      <c r="AG156" s="241"/>
      <c r="AH156" s="242"/>
      <c r="AI156" s="53"/>
      <c r="AJ156" s="53"/>
      <c r="AK156" s="53"/>
    </row>
    <row r="157" spans="1:37" s="8" customFormat="1" x14ac:dyDescent="0.2">
      <c r="A157" s="54" t="s">
        <v>402</v>
      </c>
      <c r="B157" s="55" t="s">
        <v>271</v>
      </c>
      <c r="C157" s="32" t="s">
        <v>97</v>
      </c>
      <c r="D157" s="15"/>
      <c r="E157" s="56">
        <v>0</v>
      </c>
      <c r="F157" s="57">
        <v>6</v>
      </c>
      <c r="G157" s="57" t="s">
        <v>21</v>
      </c>
      <c r="H157" s="58">
        <v>0</v>
      </c>
      <c r="I157" s="24"/>
      <c r="J157" s="25"/>
      <c r="K157" s="25"/>
      <c r="L157" s="26"/>
      <c r="M157" s="56"/>
      <c r="N157" s="57"/>
      <c r="O157" s="57"/>
      <c r="P157" s="58"/>
      <c r="Q157" s="24"/>
      <c r="R157" s="25"/>
      <c r="S157" s="25"/>
      <c r="T157" s="26"/>
      <c r="U157" s="56"/>
      <c r="V157" s="57"/>
      <c r="W157" s="57"/>
      <c r="X157" s="58"/>
      <c r="Y157" s="24"/>
      <c r="Z157" s="25"/>
      <c r="AA157" s="25"/>
      <c r="AB157" s="26"/>
      <c r="AC157" s="56"/>
      <c r="AD157" s="57"/>
      <c r="AE157" s="57"/>
      <c r="AF157" s="58"/>
      <c r="AG157" s="15" t="s">
        <v>135</v>
      </c>
      <c r="AH157" s="19" t="s">
        <v>190</v>
      </c>
      <c r="AI157" s="53"/>
      <c r="AJ157" s="53"/>
      <c r="AK157" s="53"/>
    </row>
    <row r="158" spans="1:37" s="8" customFormat="1" x14ac:dyDescent="0.2">
      <c r="A158" s="177" t="s">
        <v>403</v>
      </c>
      <c r="B158" s="125" t="s">
        <v>298</v>
      </c>
      <c r="C158" s="143" t="s">
        <v>116</v>
      </c>
      <c r="D158" s="23" t="s">
        <v>95</v>
      </c>
      <c r="E158" s="79"/>
      <c r="F158" s="80"/>
      <c r="G158" s="80"/>
      <c r="H158" s="81"/>
      <c r="I158" s="145"/>
      <c r="J158" s="28"/>
      <c r="K158" s="28"/>
      <c r="L158" s="146"/>
      <c r="M158" s="79"/>
      <c r="N158" s="80"/>
      <c r="O158" s="80"/>
      <c r="P158" s="81"/>
      <c r="Q158" s="145">
        <v>0</v>
      </c>
      <c r="R158" s="28">
        <v>4</v>
      </c>
      <c r="S158" s="28" t="s">
        <v>21</v>
      </c>
      <c r="T158" s="146">
        <v>0</v>
      </c>
      <c r="U158" s="79"/>
      <c r="V158" s="80"/>
      <c r="W158" s="80"/>
      <c r="X158" s="81"/>
      <c r="Y158" s="145"/>
      <c r="Z158" s="28"/>
      <c r="AA158" s="28"/>
      <c r="AB158" s="146"/>
      <c r="AC158" s="79"/>
      <c r="AD158" s="80"/>
      <c r="AE158" s="80"/>
      <c r="AF158" s="81"/>
      <c r="AG158" s="23" t="s">
        <v>135</v>
      </c>
      <c r="AH158" s="19" t="s">
        <v>190</v>
      </c>
      <c r="AI158" s="53"/>
      <c r="AJ158" s="53"/>
      <c r="AK158" s="53"/>
    </row>
    <row r="159" spans="1:37" s="8" customFormat="1" ht="12.75" customHeight="1" x14ac:dyDescent="0.2">
      <c r="A159" s="178" t="s">
        <v>404</v>
      </c>
      <c r="B159" s="175" t="s">
        <v>312</v>
      </c>
      <c r="C159" s="176" t="s">
        <v>313</v>
      </c>
      <c r="D159" s="36"/>
      <c r="E159" s="56"/>
      <c r="F159" s="57"/>
      <c r="G159" s="57"/>
      <c r="H159" s="58"/>
      <c r="I159" s="24"/>
      <c r="J159" s="25"/>
      <c r="K159" s="25"/>
      <c r="L159" s="26"/>
      <c r="M159" s="56"/>
      <c r="N159" s="57"/>
      <c r="O159" s="57"/>
      <c r="P159" s="58"/>
      <c r="Q159" s="24"/>
      <c r="R159" s="25"/>
      <c r="S159" s="25"/>
      <c r="T159" s="26"/>
      <c r="U159" s="56"/>
      <c r="V159" s="57"/>
      <c r="W159" s="57"/>
      <c r="X159" s="58"/>
      <c r="Y159" s="24">
        <v>1</v>
      </c>
      <c r="Z159" s="25">
        <v>1</v>
      </c>
      <c r="AA159" s="25" t="s">
        <v>21</v>
      </c>
      <c r="AB159" s="26">
        <v>2</v>
      </c>
      <c r="AC159" s="56"/>
      <c r="AD159" s="57"/>
      <c r="AE159" s="57"/>
      <c r="AF159" s="58"/>
      <c r="AG159" s="175" t="s">
        <v>448</v>
      </c>
      <c r="AH159" s="15" t="s">
        <v>314</v>
      </c>
      <c r="AI159" s="73"/>
      <c r="AJ159" s="73"/>
    </row>
    <row r="160" spans="1:37" s="8" customFormat="1" x14ac:dyDescent="0.2">
      <c r="A160" s="178" t="s">
        <v>405</v>
      </c>
      <c r="B160" s="55" t="s">
        <v>441</v>
      </c>
      <c r="C160" s="173" t="s">
        <v>124</v>
      </c>
      <c r="D160" s="15"/>
      <c r="E160" s="56"/>
      <c r="F160" s="57"/>
      <c r="G160" s="57"/>
      <c r="H160" s="58"/>
      <c r="I160" s="24"/>
      <c r="J160" s="25"/>
      <c r="K160" s="25"/>
      <c r="L160" s="26"/>
      <c r="M160" s="56">
        <v>2</v>
      </c>
      <c r="N160" s="57">
        <v>0</v>
      </c>
      <c r="O160" s="57" t="s">
        <v>17</v>
      </c>
      <c r="P160" s="58">
        <v>2</v>
      </c>
      <c r="Q160" s="24"/>
      <c r="R160" s="25"/>
      <c r="S160" s="25"/>
      <c r="T160" s="26"/>
      <c r="U160" s="56"/>
      <c r="V160" s="57"/>
      <c r="W160" s="57"/>
      <c r="X160" s="58"/>
      <c r="Y160" s="24"/>
      <c r="Z160" s="25"/>
      <c r="AA160" s="25"/>
      <c r="AB160" s="26"/>
      <c r="AC160" s="56"/>
      <c r="AD160" s="57"/>
      <c r="AE160" s="57"/>
      <c r="AF160" s="58"/>
      <c r="AG160" s="15" t="s">
        <v>450</v>
      </c>
      <c r="AH160" s="15" t="s">
        <v>102</v>
      </c>
      <c r="AI160" s="53"/>
      <c r="AJ160" s="53"/>
      <c r="AK160" s="53"/>
    </row>
    <row r="161" spans="1:37" ht="13.5" thickBot="1" x14ac:dyDescent="0.25">
      <c r="A161" s="192" t="s">
        <v>465</v>
      </c>
      <c r="B161" s="193" t="s">
        <v>439</v>
      </c>
      <c r="C161" s="225" t="s">
        <v>440</v>
      </c>
      <c r="D161" s="153"/>
      <c r="E161" s="189"/>
      <c r="F161" s="190"/>
      <c r="G161" s="190"/>
      <c r="H161" s="191"/>
      <c r="I161" s="194"/>
      <c r="J161" s="195"/>
      <c r="K161" s="195"/>
      <c r="L161" s="196"/>
      <c r="M161" s="189"/>
      <c r="N161" s="190"/>
      <c r="O161" s="190"/>
      <c r="P161" s="191"/>
      <c r="Q161" s="194"/>
      <c r="R161" s="195"/>
      <c r="S161" s="195"/>
      <c r="T161" s="196"/>
      <c r="U161" s="189">
        <v>1</v>
      </c>
      <c r="V161" s="190">
        <v>2</v>
      </c>
      <c r="W161" s="190" t="s">
        <v>21</v>
      </c>
      <c r="X161" s="197">
        <v>2</v>
      </c>
      <c r="Y161" s="194"/>
      <c r="Z161" s="195"/>
      <c r="AA161" s="195"/>
      <c r="AB161" s="196"/>
      <c r="AC161" s="198"/>
      <c r="AD161" s="190"/>
      <c r="AE161" s="190"/>
      <c r="AF161" s="191"/>
      <c r="AG161" s="201" t="s">
        <v>104</v>
      </c>
      <c r="AH161" s="199" t="s">
        <v>455</v>
      </c>
      <c r="AI161" s="53"/>
      <c r="AJ161" s="53"/>
      <c r="AK161" s="53"/>
    </row>
    <row r="162" spans="1:37" s="8" customFormat="1" ht="13.5" thickBot="1" x14ac:dyDescent="0.25">
      <c r="A162" s="94"/>
      <c r="B162" s="94"/>
      <c r="C162" s="84" t="s">
        <v>92</v>
      </c>
      <c r="D162" s="106">
        <f>SUM(H162,L162,P162,T162,X162,AB162,AF162)</f>
        <v>387</v>
      </c>
      <c r="E162" s="100"/>
      <c r="F162" s="101"/>
      <c r="G162" s="101"/>
      <c r="H162" s="102">
        <f>SUM(H111:H160)</f>
        <v>27</v>
      </c>
      <c r="I162" s="100"/>
      <c r="J162" s="101"/>
      <c r="K162" s="101"/>
      <c r="L162" s="102">
        <f>SUM(L111:L160)</f>
        <v>30</v>
      </c>
      <c r="M162" s="100"/>
      <c r="N162" s="101"/>
      <c r="O162" s="101"/>
      <c r="P162" s="102">
        <f>SUM(P111:P160)</f>
        <v>36</v>
      </c>
      <c r="Q162" s="100"/>
      <c r="R162" s="101"/>
      <c r="S162" s="101"/>
      <c r="T162" s="102">
        <f>SUM(T111:T160)</f>
        <v>67</v>
      </c>
      <c r="U162" s="100"/>
      <c r="V162" s="101"/>
      <c r="W162" s="101"/>
      <c r="X162" s="102">
        <f>SUM(X111:X160)</f>
        <v>69</v>
      </c>
      <c r="Y162" s="100"/>
      <c r="Z162" s="101"/>
      <c r="AA162" s="101"/>
      <c r="AB162" s="102">
        <f>SUM(AB111:AB160)</f>
        <v>62</v>
      </c>
      <c r="AC162" s="100"/>
      <c r="AD162" s="101"/>
      <c r="AE162" s="101"/>
      <c r="AF162" s="102">
        <f>SUM(AF111:AF160)</f>
        <v>96</v>
      </c>
      <c r="AG162" s="95"/>
      <c r="AH162" s="85"/>
      <c r="AI162" s="53"/>
      <c r="AJ162" s="53"/>
      <c r="AK162" s="53"/>
    </row>
    <row r="163" spans="1:37" x14ac:dyDescent="0.2">
      <c r="A163" s="243" t="s">
        <v>88</v>
      </c>
      <c r="B163" s="133"/>
      <c r="C163" s="245" t="s">
        <v>89</v>
      </c>
      <c r="D163" s="248" t="s">
        <v>90</v>
      </c>
      <c r="E163" s="243" t="s">
        <v>3</v>
      </c>
      <c r="F163" s="248"/>
      <c r="G163" s="248"/>
      <c r="H163" s="249"/>
      <c r="I163" s="248" t="s">
        <v>4</v>
      </c>
      <c r="J163" s="248"/>
      <c r="K163" s="248"/>
      <c r="L163" s="248"/>
      <c r="M163" s="243" t="s">
        <v>5</v>
      </c>
      <c r="N163" s="248"/>
      <c r="O163" s="248"/>
      <c r="P163" s="249"/>
      <c r="Q163" s="248" t="s">
        <v>6</v>
      </c>
      <c r="R163" s="248"/>
      <c r="S163" s="248"/>
      <c r="T163" s="248"/>
      <c r="U163" s="243" t="s">
        <v>7</v>
      </c>
      <c r="V163" s="248"/>
      <c r="W163" s="248"/>
      <c r="X163" s="249"/>
      <c r="Y163" s="248" t="s">
        <v>8</v>
      </c>
      <c r="Z163" s="248"/>
      <c r="AA163" s="248"/>
      <c r="AB163" s="248"/>
      <c r="AC163" s="243" t="s">
        <v>9</v>
      </c>
      <c r="AD163" s="248"/>
      <c r="AE163" s="248"/>
      <c r="AF163" s="249"/>
      <c r="AG163" s="249" t="s">
        <v>10</v>
      </c>
      <c r="AH163" s="255" t="s">
        <v>54</v>
      </c>
      <c r="AI163" s="53"/>
      <c r="AJ163" s="53"/>
      <c r="AK163" s="53"/>
    </row>
    <row r="164" spans="1:37" x14ac:dyDescent="0.2">
      <c r="A164" s="238"/>
      <c r="B164" s="134"/>
      <c r="C164" s="246"/>
      <c r="D164" s="239"/>
      <c r="E164" s="238" t="s">
        <v>11</v>
      </c>
      <c r="F164" s="239"/>
      <c r="G164" s="135" t="s">
        <v>12</v>
      </c>
      <c r="H164" s="137" t="s">
        <v>13</v>
      </c>
      <c r="I164" s="239" t="s">
        <v>11</v>
      </c>
      <c r="J164" s="239"/>
      <c r="K164" s="135" t="s">
        <v>12</v>
      </c>
      <c r="L164" s="135" t="s">
        <v>13</v>
      </c>
      <c r="M164" s="238" t="s">
        <v>11</v>
      </c>
      <c r="N164" s="239"/>
      <c r="O164" s="135" t="s">
        <v>12</v>
      </c>
      <c r="P164" s="137" t="s">
        <v>13</v>
      </c>
      <c r="Q164" s="239" t="s">
        <v>11</v>
      </c>
      <c r="R164" s="239"/>
      <c r="S164" s="135" t="s">
        <v>12</v>
      </c>
      <c r="T164" s="135" t="s">
        <v>13</v>
      </c>
      <c r="U164" s="238" t="s">
        <v>11</v>
      </c>
      <c r="V164" s="239"/>
      <c r="W164" s="135" t="s">
        <v>12</v>
      </c>
      <c r="X164" s="137" t="s">
        <v>13</v>
      </c>
      <c r="Y164" s="239" t="s">
        <v>11</v>
      </c>
      <c r="Z164" s="239"/>
      <c r="AA164" s="135" t="s">
        <v>12</v>
      </c>
      <c r="AB164" s="135" t="s">
        <v>13</v>
      </c>
      <c r="AC164" s="238" t="s">
        <v>11</v>
      </c>
      <c r="AD164" s="239"/>
      <c r="AE164" s="135" t="s">
        <v>12</v>
      </c>
      <c r="AF164" s="137" t="s">
        <v>13</v>
      </c>
      <c r="AG164" s="264"/>
      <c r="AH164" s="256"/>
      <c r="AI164" s="53"/>
      <c r="AJ164" s="53"/>
      <c r="AK164" s="53"/>
    </row>
    <row r="165" spans="1:37" ht="13.5" thickBot="1" x14ac:dyDescent="0.25">
      <c r="A165" s="244"/>
      <c r="B165" s="140"/>
      <c r="C165" s="247"/>
      <c r="D165" s="263"/>
      <c r="E165" s="140" t="s">
        <v>14</v>
      </c>
      <c r="F165" s="136" t="s">
        <v>15</v>
      </c>
      <c r="G165" s="136"/>
      <c r="H165" s="138"/>
      <c r="I165" s="136" t="s">
        <v>14</v>
      </c>
      <c r="J165" s="136" t="s">
        <v>15</v>
      </c>
      <c r="K165" s="136"/>
      <c r="L165" s="136"/>
      <c r="M165" s="140" t="s">
        <v>14</v>
      </c>
      <c r="N165" s="136" t="s">
        <v>15</v>
      </c>
      <c r="O165" s="136"/>
      <c r="P165" s="138"/>
      <c r="Q165" s="136" t="s">
        <v>14</v>
      </c>
      <c r="R165" s="136" t="s">
        <v>15</v>
      </c>
      <c r="S165" s="136"/>
      <c r="T165" s="136"/>
      <c r="U165" s="140" t="s">
        <v>14</v>
      </c>
      <c r="V165" s="136" t="s">
        <v>15</v>
      </c>
      <c r="W165" s="136"/>
      <c r="X165" s="138"/>
      <c r="Y165" s="136" t="s">
        <v>14</v>
      </c>
      <c r="Z165" s="136" t="s">
        <v>15</v>
      </c>
      <c r="AA165" s="136"/>
      <c r="AB165" s="136"/>
      <c r="AC165" s="140" t="s">
        <v>14</v>
      </c>
      <c r="AD165" s="136" t="s">
        <v>15</v>
      </c>
      <c r="AE165" s="136"/>
      <c r="AF165" s="138"/>
      <c r="AG165" s="265"/>
      <c r="AH165" s="257"/>
      <c r="AI165" s="53"/>
      <c r="AJ165" s="53"/>
      <c r="AK165" s="53"/>
    </row>
    <row r="166" spans="1:37" s="117" customFormat="1" x14ac:dyDescent="0.2">
      <c r="C166" s="169"/>
      <c r="D166" s="170" t="s">
        <v>199</v>
      </c>
      <c r="E166" s="117">
        <f t="shared" ref="E166:AF166" si="12">SUM(E123,E131,E138,E146,E155,E162)</f>
        <v>16</v>
      </c>
      <c r="F166" s="117">
        <f t="shared" si="12"/>
        <v>57</v>
      </c>
      <c r="G166" s="117">
        <f t="shared" si="12"/>
        <v>0</v>
      </c>
      <c r="H166" s="117">
        <f t="shared" si="12"/>
        <v>54</v>
      </c>
      <c r="I166" s="117">
        <f t="shared" si="12"/>
        <v>18</v>
      </c>
      <c r="J166" s="117">
        <f t="shared" si="12"/>
        <v>57</v>
      </c>
      <c r="K166" s="117">
        <f t="shared" si="12"/>
        <v>0</v>
      </c>
      <c r="L166" s="117">
        <f t="shared" si="12"/>
        <v>60</v>
      </c>
      <c r="M166" s="117">
        <f t="shared" si="12"/>
        <v>17</v>
      </c>
      <c r="N166" s="117">
        <f t="shared" si="12"/>
        <v>58</v>
      </c>
      <c r="O166" s="117">
        <f t="shared" si="12"/>
        <v>0</v>
      </c>
      <c r="P166" s="117">
        <f t="shared" si="12"/>
        <v>68</v>
      </c>
      <c r="Q166" s="117">
        <f t="shared" si="12"/>
        <v>16</v>
      </c>
      <c r="R166" s="117">
        <f t="shared" si="12"/>
        <v>69</v>
      </c>
      <c r="S166" s="117">
        <f t="shared" si="12"/>
        <v>0</v>
      </c>
      <c r="T166" s="117">
        <f t="shared" si="12"/>
        <v>111</v>
      </c>
      <c r="U166" s="117">
        <f t="shared" si="12"/>
        <v>11</v>
      </c>
      <c r="V166" s="117">
        <f t="shared" si="12"/>
        <v>32</v>
      </c>
      <c r="W166" s="117">
        <f t="shared" si="12"/>
        <v>0</v>
      </c>
      <c r="X166" s="117">
        <f t="shared" si="12"/>
        <v>113</v>
      </c>
      <c r="Y166" s="117">
        <f t="shared" si="12"/>
        <v>8</v>
      </c>
      <c r="Z166" s="117">
        <f t="shared" si="12"/>
        <v>29</v>
      </c>
      <c r="AA166" s="117">
        <f t="shared" si="12"/>
        <v>0</v>
      </c>
      <c r="AB166" s="117">
        <f t="shared" si="12"/>
        <v>99</v>
      </c>
      <c r="AC166" s="117">
        <f t="shared" si="12"/>
        <v>0</v>
      </c>
      <c r="AD166" s="117">
        <f t="shared" si="12"/>
        <v>483</v>
      </c>
      <c r="AE166" s="117">
        <f t="shared" si="12"/>
        <v>0</v>
      </c>
      <c r="AF166" s="117">
        <f t="shared" si="12"/>
        <v>129</v>
      </c>
      <c r="AG166" s="171"/>
    </row>
    <row r="167" spans="1:37" s="117" customFormat="1" x14ac:dyDescent="0.2">
      <c r="C167" s="169"/>
      <c r="D167" s="170" t="s">
        <v>198</v>
      </c>
      <c r="E167" s="117">
        <f>E166*15</f>
        <v>240</v>
      </c>
      <c r="F167" s="117">
        <f t="shared" ref="F167:AD167" si="13">F166*15</f>
        <v>855</v>
      </c>
      <c r="I167" s="117">
        <f t="shared" si="13"/>
        <v>270</v>
      </c>
      <c r="J167" s="117">
        <f t="shared" si="13"/>
        <v>855</v>
      </c>
      <c r="M167" s="117">
        <f t="shared" si="13"/>
        <v>255</v>
      </c>
      <c r="N167" s="117">
        <f t="shared" si="13"/>
        <v>870</v>
      </c>
      <c r="Q167" s="117">
        <f t="shared" si="13"/>
        <v>240</v>
      </c>
      <c r="R167" s="117">
        <f t="shared" si="13"/>
        <v>1035</v>
      </c>
      <c r="U167" s="117">
        <f t="shared" si="13"/>
        <v>165</v>
      </c>
      <c r="V167" s="117">
        <f t="shared" si="13"/>
        <v>480</v>
      </c>
      <c r="Y167" s="117">
        <f t="shared" si="13"/>
        <v>120</v>
      </c>
      <c r="Z167" s="117">
        <f t="shared" si="13"/>
        <v>435</v>
      </c>
      <c r="AC167" s="117">
        <f t="shared" si="13"/>
        <v>0</v>
      </c>
      <c r="AD167" s="117">
        <f t="shared" si="13"/>
        <v>7245</v>
      </c>
      <c r="AG167" s="171"/>
    </row>
    <row r="168" spans="1:37" x14ac:dyDescent="0.2">
      <c r="D168" s="9" t="s">
        <v>224</v>
      </c>
      <c r="H168" s="9">
        <v>27</v>
      </c>
      <c r="L168" s="9">
        <v>30</v>
      </c>
      <c r="P168" s="9">
        <f>SUM(P42,P47,P58,P64,P76,P86,P95,P100,P113,P121,P131,P138)</f>
        <v>32</v>
      </c>
      <c r="T168" s="9">
        <f>SUM(T42,T47,T58,T64,T76,T86,T95,T100,T113,T121,T131)</f>
        <v>30</v>
      </c>
      <c r="X168" s="9">
        <v>27</v>
      </c>
      <c r="AB168" s="9">
        <f>SUM(AB42,AB47,AB58,AB64,AB76,AB86,AB95,AB100,AB113,AB121,AB131,AB138)</f>
        <v>28</v>
      </c>
      <c r="AF168" s="9">
        <v>33</v>
      </c>
    </row>
    <row r="169" spans="1:37" x14ac:dyDescent="0.2">
      <c r="D169" s="9" t="s">
        <v>225</v>
      </c>
      <c r="H169" s="9">
        <v>27</v>
      </c>
      <c r="L169" s="9">
        <v>30</v>
      </c>
      <c r="P169" s="9">
        <f>SUM(P42,P47,P58,P64,P76,P86,P95,P100,P113,P121,P146)</f>
        <v>32</v>
      </c>
      <c r="T169" s="9">
        <f>SUM(T42,T47,T58,T64,T76,T86,T95,T100,T113,T121,T146,)</f>
        <v>29</v>
      </c>
      <c r="X169" s="9">
        <v>29</v>
      </c>
      <c r="AB169" s="9">
        <v>27</v>
      </c>
      <c r="AF169" s="9">
        <v>33</v>
      </c>
    </row>
    <row r="170" spans="1:37" x14ac:dyDescent="0.2">
      <c r="C170" s="186" t="s">
        <v>424</v>
      </c>
    </row>
    <row r="171" spans="1:37" x14ac:dyDescent="0.2">
      <c r="C171" s="211" t="s">
        <v>456</v>
      </c>
    </row>
  </sheetData>
  <dataConsolidate>
    <dataRefs count="1">
      <dataRef name="G95;K95;O95;S95;W95;AA95;AE95"/>
    </dataRefs>
  </dataConsolidate>
  <mergeCells count="86">
    <mergeCell ref="C18:D18"/>
    <mergeCell ref="L9:M9"/>
    <mergeCell ref="L10:M10"/>
    <mergeCell ref="A6:AH6"/>
    <mergeCell ref="E11:F11"/>
    <mergeCell ref="E12:F12"/>
    <mergeCell ref="E13:F13"/>
    <mergeCell ref="E14:F14"/>
    <mergeCell ref="E16:F16"/>
    <mergeCell ref="E18:F20"/>
    <mergeCell ref="E10:F10"/>
    <mergeCell ref="I7:U7"/>
    <mergeCell ref="A1:AH1"/>
    <mergeCell ref="A2:AH2"/>
    <mergeCell ref="A4:AH4"/>
    <mergeCell ref="A5:AH5"/>
    <mergeCell ref="E9:F9"/>
    <mergeCell ref="G3:W3"/>
    <mergeCell ref="A101:AH101"/>
    <mergeCell ref="M27:P27"/>
    <mergeCell ref="E28:F28"/>
    <mergeCell ref="C21:D21"/>
    <mergeCell ref="Q28:R28"/>
    <mergeCell ref="E27:H27"/>
    <mergeCell ref="U27:X27"/>
    <mergeCell ref="I27:L27"/>
    <mergeCell ref="U28:V28"/>
    <mergeCell ref="D27:D29"/>
    <mergeCell ref="C27:C29"/>
    <mergeCell ref="A66:AH66"/>
    <mergeCell ref="AH27:AH29"/>
    <mergeCell ref="AG27:AG29"/>
    <mergeCell ref="M28:N28"/>
    <mergeCell ref="Y28:Z28"/>
    <mergeCell ref="A132:AH132"/>
    <mergeCell ref="A125:AH125"/>
    <mergeCell ref="A126:AH126"/>
    <mergeCell ref="A124:AH124"/>
    <mergeCell ref="A114:AH114"/>
    <mergeCell ref="D163:D165"/>
    <mergeCell ref="AG163:AG165"/>
    <mergeCell ref="I163:L163"/>
    <mergeCell ref="A139:AH139"/>
    <mergeCell ref="Q164:R164"/>
    <mergeCell ref="A147:AH147"/>
    <mergeCell ref="A140:AH140"/>
    <mergeCell ref="U164:V164"/>
    <mergeCell ref="U163:X163"/>
    <mergeCell ref="AC164:AD164"/>
    <mergeCell ref="AJ27:AJ29"/>
    <mergeCell ref="AI27:AI29"/>
    <mergeCell ref="A87:AH87"/>
    <mergeCell ref="A96:AH96"/>
    <mergeCell ref="A43:AH43"/>
    <mergeCell ref="Q27:T27"/>
    <mergeCell ref="Y27:AB27"/>
    <mergeCell ref="AC27:AF27"/>
    <mergeCell ref="A27:A29"/>
    <mergeCell ref="I28:J28"/>
    <mergeCell ref="A48:AH48"/>
    <mergeCell ref="AC28:AD28"/>
    <mergeCell ref="A31:AH31"/>
    <mergeCell ref="A77:AH77"/>
    <mergeCell ref="A32:AH32"/>
    <mergeCell ref="A30:AH30"/>
    <mergeCell ref="AK27:AK29"/>
    <mergeCell ref="E164:F164"/>
    <mergeCell ref="M164:N164"/>
    <mergeCell ref="A156:AH156"/>
    <mergeCell ref="A163:A165"/>
    <mergeCell ref="C163:C165"/>
    <mergeCell ref="Y163:AB163"/>
    <mergeCell ref="Q163:T163"/>
    <mergeCell ref="M163:P163"/>
    <mergeCell ref="AC163:AF163"/>
    <mergeCell ref="A65:AH65"/>
    <mergeCell ref="A59:AH59"/>
    <mergeCell ref="E163:H163"/>
    <mergeCell ref="AH163:AH165"/>
    <mergeCell ref="I164:J164"/>
    <mergeCell ref="Y164:Z164"/>
    <mergeCell ref="E24:F24"/>
    <mergeCell ref="E22:F23"/>
    <mergeCell ref="E15:F15"/>
    <mergeCell ref="E17:F17"/>
    <mergeCell ref="E21:F21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8" scale="6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1BNMM17</vt:lpstr>
      <vt:lpstr>'1BNMM17'!Nyomtatási_terület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Sütő Zoltán</dc:creator>
  <cp:lastModifiedBy>Ambrus Zoltán</cp:lastModifiedBy>
  <cp:lastPrinted>2017-03-14T17:37:11Z</cp:lastPrinted>
  <dcterms:created xsi:type="dcterms:W3CDTF">2009-04-15T06:43:40Z</dcterms:created>
  <dcterms:modified xsi:type="dcterms:W3CDTF">2020-07-13T13:59:48Z</dcterms:modified>
</cp:coreProperties>
</file>