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Képzési dokumentumok\Agrár- és Környezettudományi Kar\Mintatantervek\BSc\Lótenyésztő lovassport szervező agrármérnök\"/>
    </mc:Choice>
  </mc:AlternateContent>
  <bookViews>
    <workbookView xWindow="-225" yWindow="-105" windowWidth="15480" windowHeight="8085" tabRatio="359"/>
  </bookViews>
  <sheets>
    <sheet name="1BNLAM17" sheetId="1" r:id="rId1"/>
  </sheets>
  <definedNames>
    <definedName name="_xlnm._FilterDatabase" localSheetId="0" hidden="1">'1BNLAM17'!$AH$1:$AH$145</definedName>
  </definedNames>
  <calcPr calcId="162913"/>
</workbook>
</file>

<file path=xl/calcChain.xml><?xml version="1.0" encoding="utf-8"?>
<calcChain xmlns="http://schemas.openxmlformats.org/spreadsheetml/2006/main">
  <c r="AF124" i="1" l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AF43" i="1" l="1"/>
  <c r="AD43" i="1"/>
  <c r="AC43" i="1"/>
  <c r="AB43" i="1"/>
  <c r="Z43" i="1"/>
  <c r="Y43" i="1"/>
  <c r="X43" i="1"/>
  <c r="V43" i="1"/>
  <c r="U43" i="1"/>
  <c r="T43" i="1"/>
  <c r="R43" i="1"/>
  <c r="Q43" i="1"/>
  <c r="P43" i="1"/>
  <c r="N43" i="1"/>
  <c r="M43" i="1"/>
  <c r="L43" i="1"/>
  <c r="J43" i="1"/>
  <c r="I43" i="1"/>
  <c r="F43" i="1"/>
  <c r="E43" i="1"/>
  <c r="H34" i="1" l="1"/>
  <c r="E114" i="1" l="1"/>
  <c r="V98" i="1" l="1"/>
  <c r="R98" i="1"/>
  <c r="N98" i="1"/>
  <c r="J98" i="1"/>
  <c r="F98" i="1"/>
  <c r="AF98" i="1"/>
  <c r="H98" i="1"/>
  <c r="I98" i="1"/>
  <c r="L98" i="1"/>
  <c r="M98" i="1"/>
  <c r="P98" i="1"/>
  <c r="Q98" i="1"/>
  <c r="T98" i="1"/>
  <c r="U98" i="1"/>
  <c r="X98" i="1"/>
  <c r="Y98" i="1"/>
  <c r="Z98" i="1"/>
  <c r="AB98" i="1"/>
  <c r="AC98" i="1"/>
  <c r="AD98" i="1"/>
  <c r="E98" i="1"/>
  <c r="H33" i="1" l="1"/>
  <c r="H35" i="1"/>
  <c r="H37" i="1"/>
  <c r="H41" i="1"/>
  <c r="X141" i="1"/>
  <c r="E141" i="1"/>
  <c r="F57" i="1" l="1"/>
  <c r="H57" i="1"/>
  <c r="I57" i="1"/>
  <c r="J57" i="1"/>
  <c r="M57" i="1"/>
  <c r="N57" i="1"/>
  <c r="P57" i="1"/>
  <c r="Q57" i="1"/>
  <c r="R57" i="1"/>
  <c r="T57" i="1"/>
  <c r="U57" i="1"/>
  <c r="V57" i="1"/>
  <c r="X57" i="1"/>
  <c r="Y57" i="1"/>
  <c r="Z57" i="1"/>
  <c r="AB57" i="1"/>
  <c r="AC57" i="1"/>
  <c r="AD57" i="1"/>
  <c r="AF57" i="1"/>
  <c r="E57" i="1"/>
  <c r="E63" i="1"/>
  <c r="E67" i="1"/>
  <c r="E76" i="1"/>
  <c r="E84" i="1"/>
  <c r="AF114" i="1" l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D114" i="1" l="1"/>
  <c r="E18" i="1" s="1"/>
  <c r="D98" i="1"/>
  <c r="D124" i="1"/>
  <c r="H19" i="1" s="1"/>
  <c r="F87" i="1"/>
  <c r="H87" i="1"/>
  <c r="I87" i="1"/>
  <c r="J87" i="1"/>
  <c r="L87" i="1"/>
  <c r="M87" i="1"/>
  <c r="N87" i="1"/>
  <c r="P87" i="1"/>
  <c r="Q87" i="1"/>
  <c r="R87" i="1"/>
  <c r="T87" i="1"/>
  <c r="U87" i="1"/>
  <c r="V87" i="1"/>
  <c r="X87" i="1"/>
  <c r="Y87" i="1"/>
  <c r="Z87" i="1"/>
  <c r="AB87" i="1"/>
  <c r="AC87" i="1"/>
  <c r="AD87" i="1"/>
  <c r="AF87" i="1"/>
  <c r="E87" i="1"/>
  <c r="E99" i="1" s="1"/>
  <c r="F84" i="1"/>
  <c r="H84" i="1"/>
  <c r="I84" i="1"/>
  <c r="J84" i="1"/>
  <c r="L84" i="1"/>
  <c r="M84" i="1"/>
  <c r="N84" i="1"/>
  <c r="P84" i="1"/>
  <c r="Q84" i="1"/>
  <c r="R84" i="1"/>
  <c r="T84" i="1"/>
  <c r="U84" i="1"/>
  <c r="V84" i="1"/>
  <c r="X84" i="1"/>
  <c r="Y84" i="1"/>
  <c r="Z84" i="1"/>
  <c r="AB84" i="1"/>
  <c r="AC84" i="1"/>
  <c r="AD84" i="1"/>
  <c r="AF84" i="1"/>
  <c r="F76" i="1"/>
  <c r="H76" i="1"/>
  <c r="I76" i="1"/>
  <c r="J76" i="1"/>
  <c r="L76" i="1"/>
  <c r="M76" i="1"/>
  <c r="N76" i="1"/>
  <c r="P76" i="1"/>
  <c r="Q76" i="1"/>
  <c r="R76" i="1"/>
  <c r="S76" i="1"/>
  <c r="T76" i="1"/>
  <c r="U76" i="1"/>
  <c r="V76" i="1"/>
  <c r="W76" i="1"/>
  <c r="X76" i="1"/>
  <c r="Y76" i="1"/>
  <c r="AA76" i="1"/>
  <c r="AB76" i="1"/>
  <c r="AC76" i="1"/>
  <c r="AD76" i="1"/>
  <c r="AE76" i="1"/>
  <c r="AF76" i="1"/>
  <c r="F67" i="1"/>
  <c r="H67" i="1"/>
  <c r="I67" i="1"/>
  <c r="J67" i="1"/>
  <c r="L67" i="1"/>
  <c r="M67" i="1"/>
  <c r="N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F63" i="1"/>
  <c r="H63" i="1"/>
  <c r="I63" i="1"/>
  <c r="J63" i="1"/>
  <c r="L63" i="1"/>
  <c r="M63" i="1"/>
  <c r="N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C99" i="1" l="1"/>
  <c r="U99" i="1"/>
  <c r="Y99" i="1"/>
  <c r="Q99" i="1"/>
  <c r="L99" i="1"/>
  <c r="F99" i="1"/>
  <c r="N99" i="1"/>
  <c r="I99" i="1"/>
  <c r="AF99" i="1"/>
  <c r="AB99" i="1"/>
  <c r="X99" i="1"/>
  <c r="T99" i="1"/>
  <c r="P99" i="1"/>
  <c r="J99" i="1"/>
  <c r="AD99" i="1"/>
  <c r="V99" i="1"/>
  <c r="R99" i="1"/>
  <c r="M99" i="1"/>
  <c r="H99" i="1"/>
  <c r="E17" i="1"/>
  <c r="H17" i="1" s="1"/>
  <c r="H18" i="1"/>
  <c r="I18" i="1" s="1"/>
  <c r="D84" i="1"/>
  <c r="E15" i="1" s="1"/>
  <c r="H15" i="1" s="1"/>
  <c r="D67" i="1"/>
  <c r="E13" i="1" s="1"/>
  <c r="H13" i="1" s="1"/>
  <c r="D76" i="1"/>
  <c r="E14" i="1" s="1"/>
  <c r="H14" i="1" s="1"/>
  <c r="D63" i="1"/>
  <c r="E12" i="1" s="1"/>
  <c r="D87" i="1"/>
  <c r="L57" i="1"/>
  <c r="F50" i="1"/>
  <c r="H50" i="1"/>
  <c r="I50" i="1"/>
  <c r="J50" i="1"/>
  <c r="L50" i="1"/>
  <c r="M50" i="1"/>
  <c r="N50" i="1"/>
  <c r="P50" i="1"/>
  <c r="Q50" i="1"/>
  <c r="R50" i="1"/>
  <c r="T50" i="1"/>
  <c r="U50" i="1"/>
  <c r="V50" i="1"/>
  <c r="X50" i="1"/>
  <c r="Y50" i="1"/>
  <c r="Z50" i="1"/>
  <c r="AB50" i="1"/>
  <c r="AC50" i="1"/>
  <c r="AD50" i="1"/>
  <c r="AF50" i="1"/>
  <c r="E50" i="1"/>
  <c r="D99" i="1" l="1"/>
  <c r="F58" i="1"/>
  <c r="F143" i="1" s="1"/>
  <c r="AC58" i="1"/>
  <c r="AC143" i="1" s="1"/>
  <c r="R58" i="1"/>
  <c r="E58" i="1"/>
  <c r="E143" i="1" s="1"/>
  <c r="X58" i="1"/>
  <c r="X143" i="1" s="1"/>
  <c r="M58" i="1"/>
  <c r="M143" i="1" s="1"/>
  <c r="V58" i="1"/>
  <c r="J58" i="1"/>
  <c r="L58" i="1"/>
  <c r="L143" i="1" s="1"/>
  <c r="AF58" i="1"/>
  <c r="Z58" i="1"/>
  <c r="U58" i="1"/>
  <c r="P58" i="1"/>
  <c r="P143" i="1" s="1"/>
  <c r="I58" i="1"/>
  <c r="AB58" i="1"/>
  <c r="Q58" i="1"/>
  <c r="AD58" i="1"/>
  <c r="Y58" i="1"/>
  <c r="T58" i="1"/>
  <c r="N58" i="1"/>
  <c r="H12" i="1"/>
  <c r="E16" i="1"/>
  <c r="H16" i="1" s="1"/>
  <c r="Z76" i="1"/>
  <c r="Z99" i="1" s="1"/>
  <c r="D57" i="1"/>
  <c r="E11" i="1" s="1"/>
  <c r="H11" i="1" s="1"/>
  <c r="D50" i="1"/>
  <c r="E10" i="1" s="1"/>
  <c r="F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Y141" i="1"/>
  <c r="Z141" i="1"/>
  <c r="AA141" i="1"/>
  <c r="AB141" i="1"/>
  <c r="AC141" i="1"/>
  <c r="AD141" i="1"/>
  <c r="AE141" i="1"/>
  <c r="AF141" i="1"/>
  <c r="E146" i="1" l="1"/>
  <c r="F146" i="1" s="1"/>
  <c r="Z144" i="1"/>
  <c r="Z143" i="1"/>
  <c r="V144" i="1"/>
  <c r="V143" i="1"/>
  <c r="R144" i="1"/>
  <c r="R143" i="1"/>
  <c r="N143" i="1"/>
  <c r="M146" i="1" s="1"/>
  <c r="N146" i="1" s="1"/>
  <c r="N144" i="1"/>
  <c r="J144" i="1"/>
  <c r="J143" i="1"/>
  <c r="T144" i="1"/>
  <c r="AC144" i="1"/>
  <c r="H10" i="1"/>
  <c r="X144" i="1"/>
  <c r="F144" i="1"/>
  <c r="E144" i="1"/>
  <c r="M144" i="1"/>
  <c r="T143" i="1"/>
  <c r="P144" i="1"/>
  <c r="I143" i="1"/>
  <c r="I144" i="1"/>
  <c r="AD143" i="1"/>
  <c r="AC146" i="1" s="1"/>
  <c r="AD146" i="1" s="1"/>
  <c r="AD144" i="1"/>
  <c r="L144" i="1"/>
  <c r="Q143" i="1"/>
  <c r="Q144" i="1"/>
  <c r="U144" i="1"/>
  <c r="U143" i="1"/>
  <c r="Y143" i="1"/>
  <c r="Y144" i="1"/>
  <c r="AF143" i="1"/>
  <c r="AF144" i="1"/>
  <c r="AB143" i="1"/>
  <c r="AB144" i="1"/>
  <c r="F12" i="1"/>
  <c r="I12" i="1" s="1"/>
  <c r="Y147" i="1" l="1"/>
  <c r="Z147" i="1" s="1"/>
  <c r="Y146" i="1"/>
  <c r="Z146" i="1" s="1"/>
  <c r="Q146" i="1"/>
  <c r="R146" i="1" s="1"/>
  <c r="M147" i="1"/>
  <c r="N147" i="1" s="1"/>
  <c r="Q147" i="1"/>
  <c r="R147" i="1" s="1"/>
  <c r="U146" i="1"/>
  <c r="V146" i="1" s="1"/>
  <c r="U147" i="1"/>
  <c r="V147" i="1" s="1"/>
  <c r="E147" i="1"/>
  <c r="F147" i="1" s="1"/>
  <c r="AC147" i="1"/>
  <c r="AD147" i="1" s="1"/>
  <c r="I147" i="1"/>
  <c r="J147" i="1" s="1"/>
  <c r="D147" i="1"/>
  <c r="D151" i="1"/>
  <c r="D146" i="1"/>
  <c r="D150" i="1"/>
  <c r="I146" i="1"/>
  <c r="J146" i="1" s="1"/>
  <c r="H32" i="1"/>
  <c r="H43" i="1" s="1"/>
  <c r="D141" i="1" l="1"/>
  <c r="E20" i="1" s="1"/>
  <c r="F18" i="1" l="1"/>
  <c r="D43" i="1"/>
  <c r="D58" i="1" s="1"/>
  <c r="H58" i="1"/>
  <c r="E9" i="1" l="1"/>
  <c r="E21" i="1" s="1"/>
  <c r="H143" i="1"/>
  <c r="D143" i="1" s="1"/>
  <c r="H144" i="1"/>
  <c r="D144" i="1" s="1"/>
  <c r="F9" i="1" l="1"/>
  <c r="H9" i="1"/>
  <c r="H21" i="1" s="1"/>
  <c r="F21" i="1" l="1"/>
  <c r="I9" i="1"/>
  <c r="I21" i="1" s="1"/>
</calcChain>
</file>

<file path=xl/comments1.xml><?xml version="1.0" encoding="utf-8"?>
<comments xmlns="http://schemas.openxmlformats.org/spreadsheetml/2006/main">
  <authors>
    <author>Dr. Áprily Szilvia</author>
    <author>aprily.szilvia</author>
  </authors>
  <commentList>
    <comment ref="AG65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Diganosztikai és Onkordadiológiai Intézetről áthelyezendő tárgy: Élettani és Állathigiéniai Tanszékre</t>
        </r>
      </text>
    </comment>
    <comment ref="C103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M103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4. félévről 3. félévre módosítva, óraszám 0+4-ről 1+2-re módosítva, kredit 4-ről 2-re módosítva</t>
        </r>
      </text>
    </comment>
    <comment ref="C104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Q104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5. félévről 4. félévre módosítva; óraszám 0+4-ről 1+2-re módosítva, kredit 4-ről 2-re módosítva</t>
        </r>
      </text>
    </comment>
    <comment ref="C105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U105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6. félévről 5. félévre módosítva; óraszám 0+4-ről 0+3-ra módosítva
</t>
        </r>
      </text>
    </comment>
    <comment ref="C106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C107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Szakdolgozati kurzusok átstruktúrálása</t>
        </r>
      </text>
    </comment>
    <comment ref="AG119" authorId="1" shapeId="0">
      <text>
        <r>
          <rPr>
            <b/>
            <sz val="9"/>
            <color indexed="81"/>
            <rFont val="Tahoma"/>
            <family val="2"/>
            <charset val="238"/>
          </rPr>
          <t>aprily.szilvia:</t>
        </r>
        <r>
          <rPr>
            <sz val="9"/>
            <color indexed="81"/>
            <rFont val="Tahoma"/>
            <family val="2"/>
            <charset val="238"/>
          </rPr>
          <t xml:space="preserve">
Oktató személyének változása miatt a tantárgy áthelyezése másik szervezeti egységhez</t>
        </r>
      </text>
    </comment>
    <comment ref="AH119" authorId="0" shapeId="0">
      <text>
        <r>
          <rPr>
            <b/>
            <sz val="9"/>
            <color indexed="81"/>
            <rFont val="Segoe UI"/>
            <family val="2"/>
            <charset val="238"/>
          </rPr>
          <t>Dr. Áprily Szilvia:</t>
        </r>
        <r>
          <rPr>
            <sz val="9"/>
            <color indexed="81"/>
            <rFont val="Segoe UI"/>
            <family val="2"/>
            <charset val="238"/>
          </rPr>
          <t xml:space="preserve">
Korábbi oktató: Dr. Zsolnai Attila</t>
        </r>
      </text>
    </comment>
  </commentList>
</comments>
</file>

<file path=xl/sharedStrings.xml><?xml version="1.0" encoding="utf-8"?>
<sst xmlns="http://schemas.openxmlformats.org/spreadsheetml/2006/main" count="675" uniqueCount="381">
  <si>
    <t>Kötelező tantárgyak</t>
  </si>
  <si>
    <t>I.félév</t>
  </si>
  <si>
    <t>II.félév</t>
  </si>
  <si>
    <t>III.félév</t>
  </si>
  <si>
    <t>IV.félév</t>
  </si>
  <si>
    <t>V.félév</t>
  </si>
  <si>
    <t>VI.félév</t>
  </si>
  <si>
    <t>VII.félév</t>
  </si>
  <si>
    <t>Tanszék</t>
  </si>
  <si>
    <t>órasz.</t>
  </si>
  <si>
    <t>sablon</t>
  </si>
  <si>
    <t>kred.</t>
  </si>
  <si>
    <t>ea.</t>
  </si>
  <si>
    <t>gy.</t>
  </si>
  <si>
    <t>k</t>
  </si>
  <si>
    <t>Kémia</t>
  </si>
  <si>
    <t>gy</t>
  </si>
  <si>
    <t>Földművelés-földhasználat</t>
  </si>
  <si>
    <t>Mikrobiológia</t>
  </si>
  <si>
    <t>Műszaki alapismeretek</t>
  </si>
  <si>
    <t>a., Növénytudományi ismeretek</t>
  </si>
  <si>
    <t>Gyepgazdálkodás</t>
  </si>
  <si>
    <t>b., Állategészségügyi ismeretek</t>
  </si>
  <si>
    <t>d., Gazdasági és szervezéstudományi ismeretek</t>
  </si>
  <si>
    <t>Környezetgazdálkodás</t>
  </si>
  <si>
    <t>Számvitel és pénzgazdálkodás</t>
  </si>
  <si>
    <t>Marketing</t>
  </si>
  <si>
    <t>Állattenyésztési biotechnológia</t>
  </si>
  <si>
    <t>Üzemi gyakorlat</t>
  </si>
  <si>
    <t>Genetika a lótenyésztésben</t>
  </si>
  <si>
    <t>Szakági ismeretek</t>
  </si>
  <si>
    <t>Oktatók</t>
  </si>
  <si>
    <t>Dr. Pál-Fám Ferenc</t>
  </si>
  <si>
    <t>Dr. Bokor Árpád</t>
  </si>
  <si>
    <t>Dr. Tornyos Gábor</t>
  </si>
  <si>
    <t>Dr. Kőműves Zsolt</t>
  </si>
  <si>
    <t>Hafner Dóra</t>
  </si>
  <si>
    <t>Dr. Wickert Irén</t>
  </si>
  <si>
    <t>Marketing és Kereskedelem Tanszék</t>
  </si>
  <si>
    <t>Konzulens tanár</t>
  </si>
  <si>
    <t>Tanszék, ahol a dolgozat készül</t>
  </si>
  <si>
    <t>gy5</t>
  </si>
  <si>
    <t>Vállalkozási ismeretek</t>
  </si>
  <si>
    <t>Mezőgazdasági géptan</t>
  </si>
  <si>
    <t xml:space="preserve">Lovaskultúra és hagyományok </t>
  </si>
  <si>
    <t>Lovasterápia</t>
  </si>
  <si>
    <t>Takarmányozástan</t>
  </si>
  <si>
    <t>Lovak takarmányozása</t>
  </si>
  <si>
    <t>Lovak tartástechnológiája</t>
  </si>
  <si>
    <t>Dr. Gyovai Petra</t>
  </si>
  <si>
    <t>Állatélettan és anatómia</t>
  </si>
  <si>
    <t>Növénytan és növényélettan</t>
  </si>
  <si>
    <t>Takarmánynövény-termesztés</t>
  </si>
  <si>
    <t>A ló funkcionális anatómiája és mozgása</t>
  </si>
  <si>
    <t>Speciális lóegészségügyi ismeretek</t>
  </si>
  <si>
    <t>Humán anatómia és élettan</t>
  </si>
  <si>
    <t>Gimnasztika</t>
  </si>
  <si>
    <t>Edzéselmélet</t>
  </si>
  <si>
    <t>c., Állattudományi ismeretek</t>
  </si>
  <si>
    <t>e., Műszaki tudományú ismeretek</t>
  </si>
  <si>
    <t>A lótenyésztő és lovas szervezetek felépítése, működése</t>
  </si>
  <si>
    <t>Teljesítményvizsgálat és tenyészérték-becslés</t>
  </si>
  <si>
    <t>Lótenyésztés</t>
  </si>
  <si>
    <t>Sport és versenyló-tenyésztés</t>
  </si>
  <si>
    <t>Lovasedző</t>
  </si>
  <si>
    <t>Üzemgazdaságtan</t>
  </si>
  <si>
    <t>Lovasturizmus</t>
  </si>
  <si>
    <t>Kód</t>
  </si>
  <si>
    <t>Tantárgy</t>
  </si>
  <si>
    <t>Előfeltétel</t>
  </si>
  <si>
    <t>Jobbik Ákos</t>
  </si>
  <si>
    <t>Dr. Tóthi Róbert</t>
  </si>
  <si>
    <t>Dr. Hoffmann Richárd</t>
  </si>
  <si>
    <t>Dr. Borbély Csaba</t>
  </si>
  <si>
    <t>Lovassport menedzser</t>
  </si>
  <si>
    <t>Dr. Varga Gyöngyi / Kovács Renáte</t>
  </si>
  <si>
    <t>Ló bírálat és lókereskedelem</t>
  </si>
  <si>
    <t>Heim Lívia</t>
  </si>
  <si>
    <t>Szabadon választható tárgyak a "Lovasedző" szakiránynak</t>
  </si>
  <si>
    <t>Differenciált szakmai ismeretek Lovassport menedzser szakiránynak:</t>
  </si>
  <si>
    <t>Dr. Parádi-Dolgos Anett</t>
  </si>
  <si>
    <t>Vargáné Dr. Visi Éva</t>
  </si>
  <si>
    <t>Pénzügy és Közgazdaságtan Tanszék</t>
  </si>
  <si>
    <t>Agrárgazdasági és Menedzsment Tanszék</t>
  </si>
  <si>
    <t>Dr. Szigeti Orsolya</t>
  </si>
  <si>
    <t>Szaknyelvi előkészítő</t>
  </si>
  <si>
    <t>Gyakorlati szigorlat</t>
  </si>
  <si>
    <t>sz</t>
  </si>
  <si>
    <t>Szaknyelvi szigorlat</t>
  </si>
  <si>
    <t>Diagnosztikai és Onkoradiológiai Intézet</t>
  </si>
  <si>
    <t>Vezetési ismeretek</t>
  </si>
  <si>
    <t>Állategészségtan</t>
  </si>
  <si>
    <t>Dr. Lukács Aurél István</t>
  </si>
  <si>
    <t>Dr. Cselők László</t>
  </si>
  <si>
    <t>Mezőgazdasági alapismeretek 1.</t>
  </si>
  <si>
    <t>Mezőgazdasági alapismeretek 2.</t>
  </si>
  <si>
    <t>Lótenyésztési munkagyakorlat 5.-6.</t>
  </si>
  <si>
    <t>1BEAT1ALA00000</t>
  </si>
  <si>
    <t>1BLHT1GLT00014</t>
  </si>
  <si>
    <t>1BNNT1NNE00000-2</t>
  </si>
  <si>
    <t>1BTTM1MUA00000</t>
  </si>
  <si>
    <t>1BNNT1FFH00014-2</t>
  </si>
  <si>
    <t>3BPKG1GZI00001</t>
  </si>
  <si>
    <t>1B1NNT1TNT00000</t>
  </si>
  <si>
    <t>1BDOI1SLI00000</t>
  </si>
  <si>
    <t>1BLHT1LBK000000</t>
  </si>
  <si>
    <t>1BLHT1LOT000000</t>
  </si>
  <si>
    <t>3Bszj1spg00007</t>
  </si>
  <si>
    <t>1BAMT1VSZ00002-3</t>
  </si>
  <si>
    <t>1BAMT1VAI00011</t>
  </si>
  <si>
    <t>0BICS3SZE00000-2</t>
  </si>
  <si>
    <t>1BATM1LM100000</t>
  </si>
  <si>
    <t>1BATM1LM200000</t>
  </si>
  <si>
    <t>1BATM1LM300000</t>
  </si>
  <si>
    <t>1BATM1LM400000</t>
  </si>
  <si>
    <t>1BATM1LM500000</t>
  </si>
  <si>
    <t>1BATM1LM600000</t>
  </si>
  <si>
    <t>1BATM1GSZ00000</t>
  </si>
  <si>
    <t>1BLHT1UGY00000</t>
  </si>
  <si>
    <t>0BSCS1HAE00000</t>
  </si>
  <si>
    <t>0BSCS1GIM00000</t>
  </si>
  <si>
    <t>0BSCS1EDZ00000</t>
  </si>
  <si>
    <t>Lovaglás 1.</t>
  </si>
  <si>
    <t>Lovaglás 2.</t>
  </si>
  <si>
    <t>Szakmai idegen nyelv 1.</t>
  </si>
  <si>
    <t>Szakmai idegen nyelv 2.</t>
  </si>
  <si>
    <t>Szakmai idegen nyelv 3.</t>
  </si>
  <si>
    <t>Lótenyésztési munkagyakorlat 1.</t>
  </si>
  <si>
    <t>Lótenyésztési munkagyakorlat 2.</t>
  </si>
  <si>
    <t>Lótenyésztési munkagyakorlat 3.</t>
  </si>
  <si>
    <t>Lótenyésztési munkagyakorlat 4.</t>
  </si>
  <si>
    <t>Lótenyésztési munkagyakorlat 5.</t>
  </si>
  <si>
    <t>Lótenyésztési munkagyakorlat 6.</t>
  </si>
  <si>
    <t>Szabadon választható tárgyak a "Lovassport menedzser" szakiránynak</t>
  </si>
  <si>
    <t xml:space="preserve"> </t>
  </si>
  <si>
    <t>Lovaglás 3.</t>
  </si>
  <si>
    <t>Lovaglás 4.</t>
  </si>
  <si>
    <t>A lovaglásoktatás elmélete 2.</t>
  </si>
  <si>
    <t>A lovaglásoktatás elmélete 1.</t>
  </si>
  <si>
    <t>Dr. Pósa Roland</t>
  </si>
  <si>
    <t>Dr. Tóth Tamás</t>
  </si>
  <si>
    <t>Lovaglás 5.</t>
  </si>
  <si>
    <t>Lovaglás 6.</t>
  </si>
  <si>
    <t>Dr. Zomborszky Zoltán</t>
  </si>
  <si>
    <t>Idegen Nyelvi Igazgatóság</t>
  </si>
  <si>
    <t>Sport Iroda és Létesítmény Központ</t>
  </si>
  <si>
    <t>Lovaglási alapismeretek, szerszámismeret</t>
  </si>
  <si>
    <t>A lovaglásoktatás módszertana 1.</t>
  </si>
  <si>
    <t>A lovaglásoktatás módszertana 2.</t>
  </si>
  <si>
    <t>Etológia és állatvédelem</t>
  </si>
  <si>
    <t>Lovas rendezvények szervezése</t>
  </si>
  <si>
    <t>Szakmai törzsmodul összesen</t>
  </si>
  <si>
    <t>Lófelvezetés, bírálati előkészítés</t>
  </si>
  <si>
    <t>Lovasetika</t>
  </si>
  <si>
    <t>koll</t>
  </si>
  <si>
    <t>Összesen</t>
  </si>
  <si>
    <t>a., Természettudományos, műszaki, természet- és környezetvédelmi alapismeretek modul</t>
  </si>
  <si>
    <t>Szakmai alapozó ismeretek modul (50-80 kredit)</t>
  </si>
  <si>
    <t>b., Általánis jogi, igazgatási, kommunikációs és gazdálkodási alapismeretk modul</t>
  </si>
  <si>
    <t>c., Agrárágazati (növénytermesztési, állattenyésztési) alapismeretek modul</t>
  </si>
  <si>
    <t>Szakmai alapozó ismeretek összesen:</t>
  </si>
  <si>
    <t>Fogathajtási alapsimeretek, szerszámismeret</t>
  </si>
  <si>
    <t>Szakmai ismeretek modul (70-100 kredit)</t>
  </si>
  <si>
    <t>Válaszható specializációk modul (szakdolgozatot is beelértve legfeljebb 50 kredit)</t>
  </si>
  <si>
    <t>Lovasedző spec.</t>
  </si>
  <si>
    <t>Lovassport szerv.spec.</t>
  </si>
  <si>
    <t>Pályaépítési alapismeretek</t>
  </si>
  <si>
    <t>Dr. Papp Dávid</t>
  </si>
  <si>
    <t>Irodai szoftverismeret</t>
  </si>
  <si>
    <t>Mindkét specializáció számára kötelezeő ismeretkörök</t>
  </si>
  <si>
    <t>Lovassport menedzser specializáció</t>
  </si>
  <si>
    <t>Lovasedző specializáció</t>
  </si>
  <si>
    <t>ifj. Bozsik József (meghívott e.a.)</t>
  </si>
  <si>
    <t>Talajtan</t>
  </si>
  <si>
    <t>Dr. Burucs Zoltán</t>
  </si>
  <si>
    <t>Agrometeorológia és vízgazdálkodás</t>
  </si>
  <si>
    <t>-</t>
  </si>
  <si>
    <t>Győrffy-Villám András (meghívott e.a.)</t>
  </si>
  <si>
    <t>Komjáthy György (meghívott e.a.)</t>
  </si>
  <si>
    <t>Dr. Varga Dániel</t>
  </si>
  <si>
    <t>Dr. Szabó-Szentgróti Gábor</t>
  </si>
  <si>
    <t>Sportszervezési és vezetési ismeretek</t>
  </si>
  <si>
    <t>Dr. Szabó Eszter</t>
  </si>
  <si>
    <t>f., Szakmai gyakorlat</t>
  </si>
  <si>
    <t>f., Szakmai gyakorlati ismeretek</t>
  </si>
  <si>
    <t>Lótenyésztési munkagyakorlat 1-5.</t>
  </si>
  <si>
    <t>Lovassport menedzser specializáció (E:GY arány)</t>
  </si>
  <si>
    <t>Lovasedző specializáció (E:GY arány)</t>
  </si>
  <si>
    <t>E</t>
  </si>
  <si>
    <t>GY</t>
  </si>
  <si>
    <t>Összefüggő gyak, nélkül, elémlet aránya</t>
  </si>
  <si>
    <t>Dr. Vincze Anikó</t>
  </si>
  <si>
    <t>Lomniczi Attila (meghívott e.a.)</t>
  </si>
  <si>
    <t>Bozori Gabriella (meghívott e.a.)</t>
  </si>
  <si>
    <t>Szakfelelős: Dr. Bokor Árpád, egyetemi docens</t>
  </si>
  <si>
    <t>b</t>
  </si>
  <si>
    <t>Lótenyésztő, lovassportszervező agrármérnöki (BSc) alapszak</t>
  </si>
  <si>
    <t>Nappali munkarend</t>
  </si>
  <si>
    <t>Dr. Molnár Marcell</t>
  </si>
  <si>
    <t>óraadó: Thomka Iván (meghívott e.a.)</t>
  </si>
  <si>
    <t>Physiology and Anatomy of Animals</t>
  </si>
  <si>
    <t>Botany and Plant Physiology</t>
  </si>
  <si>
    <t>Chemistry</t>
  </si>
  <si>
    <t>Genetics in Horse Breeding</t>
  </si>
  <si>
    <t>Basics of Agriculture 1.</t>
  </si>
  <si>
    <t>Basics of Agriculture 2.</t>
  </si>
  <si>
    <t>Technical Fundamentals</t>
  </si>
  <si>
    <t>Riding and Equipment Basics</t>
  </si>
  <si>
    <t>Carriage Driving and Equipment Basics</t>
  </si>
  <si>
    <t>Structure and Operation of Horse Breeding and Horse Keeping Organisations</t>
  </si>
  <si>
    <t>Gazdasági ismeretek</t>
  </si>
  <si>
    <t>Equestrian Culture and Tradition</t>
  </si>
  <si>
    <t>Ethology and Animal Protection</t>
  </si>
  <si>
    <t>Horse Ethics</t>
  </si>
  <si>
    <t>Soil Science</t>
  </si>
  <si>
    <t>Agrometeorology and Water Management</t>
  </si>
  <si>
    <t>Husbandry</t>
  </si>
  <si>
    <t>Microbiology</t>
  </si>
  <si>
    <t>Animal Health</t>
  </si>
  <si>
    <t>Fodder Crop Management</t>
  </si>
  <si>
    <t>Grassland Management</t>
  </si>
  <si>
    <t>Anatomy and Motion of Horses</t>
  </si>
  <si>
    <t>Special Horse-health</t>
  </si>
  <si>
    <t>Horse Breeding</t>
  </si>
  <si>
    <t>Breeding Sport and Race Horses</t>
  </si>
  <si>
    <t>Nutrition of Horses</t>
  </si>
  <si>
    <t>Judging and Trading Horses</t>
  </si>
  <si>
    <t>Management Technology of Horses</t>
  </si>
  <si>
    <t>Environmental Management</t>
  </si>
  <si>
    <t>Accountance</t>
  </si>
  <si>
    <t>Farm Management</t>
  </si>
  <si>
    <t>Management Science</t>
  </si>
  <si>
    <t>Enterprise Studies</t>
  </si>
  <si>
    <t>Agricultural Mechanics</t>
  </si>
  <si>
    <t>Horse Riding 1.</t>
  </si>
  <si>
    <t>Practical Training in Horse Breeding 1.</t>
  </si>
  <si>
    <t>Practical Training in Horse Breeding 2.</t>
  </si>
  <si>
    <t>Practical Training in Horse Breeding 3.</t>
  </si>
  <si>
    <t>Practical Training in Horse Breeding 4.</t>
  </si>
  <si>
    <t>Practical Training in Horse Breeding 5.</t>
  </si>
  <si>
    <t>Practical Training in Horse Breeding 6.</t>
  </si>
  <si>
    <t>Professional Farm Practice</t>
  </si>
  <si>
    <t>Professional Terms in Foreign Languages Preparation</t>
  </si>
  <si>
    <t>Professional Foreign Language 1.</t>
  </si>
  <si>
    <t>Professional Foreign Language 2.</t>
  </si>
  <si>
    <t>Professional Foreign Language 3.</t>
  </si>
  <si>
    <t>Organization of Equestrian Events</t>
  </si>
  <si>
    <t>Equestrian Tourism</t>
  </si>
  <si>
    <t>Biotechnology of Animal Breeding</t>
  </si>
  <si>
    <t>Examining Performance and Estimating Breeding Value</t>
  </si>
  <si>
    <t>Equestrian Therapy</t>
  </si>
  <si>
    <t>Human anatomy and physiology</t>
  </si>
  <si>
    <t>Gymnastics</t>
  </si>
  <si>
    <t>Training theory</t>
  </si>
  <si>
    <t>Organization and Management of Sport</t>
  </si>
  <si>
    <t>Theory of Instructing Horse Riding 1.</t>
  </si>
  <si>
    <t>Methods of Instructing Horse riding 1.</t>
  </si>
  <si>
    <t>Theory of Instructing Horse riding 2.</t>
  </si>
  <si>
    <t>Methods of Instructing Horse riding 2.</t>
  </si>
  <si>
    <t>Horse Riding 2.</t>
  </si>
  <si>
    <t>Horse Riding 3.</t>
  </si>
  <si>
    <t>Horse Riding 4.</t>
  </si>
  <si>
    <t>Horse Riding 5.</t>
  </si>
  <si>
    <t>Horse Riding 6.</t>
  </si>
  <si>
    <t>Economic Studies</t>
  </si>
  <si>
    <t>Comprehensive Exam on Practical Studies and Skills</t>
  </si>
  <si>
    <t>Comprehensive Exam on Professional Foreign Language Studies</t>
  </si>
  <si>
    <t>Equestrian Course Desing</t>
  </si>
  <si>
    <t>Office Softwares</t>
  </si>
  <si>
    <t>Basics of Animal Nutrition</t>
  </si>
  <si>
    <t>Horse show preparation and in-hand showing</t>
  </si>
  <si>
    <t>Equestrian disciplines studies</t>
  </si>
  <si>
    <t>Lovak takarmányozása,
Lovak tartástechnológiája,
Gyakorlati szigorlat</t>
  </si>
  <si>
    <t>Dr. Princz Zoltán</t>
  </si>
  <si>
    <t>Növénytan és növényélettan
Földművelés-földhasználat</t>
  </si>
  <si>
    <t>Professional Foreign Language 4.</t>
  </si>
  <si>
    <t>Szakmai idegen nyelv 4.</t>
  </si>
  <si>
    <t>Szakmai idegen nyelv 1-2-3.</t>
  </si>
  <si>
    <t>Kalkulus</t>
  </si>
  <si>
    <t>Dr. Stettner Eleonóra</t>
  </si>
  <si>
    <t>Számvitel és Jog Tanszék</t>
  </si>
  <si>
    <t>Takarmányozástan alapjai</t>
  </si>
  <si>
    <t>0BICS3SZI40017</t>
  </si>
  <si>
    <t>3BINF1IRO00017</t>
  </si>
  <si>
    <t>1BNÖV1MEA10017</t>
  </si>
  <si>
    <t>1BNÖV1MEA20017</t>
  </si>
  <si>
    <t>1BLHT1LOS00017</t>
  </si>
  <si>
    <t>1BLHT1FAI00017</t>
  </si>
  <si>
    <t>1BLHT1LFM00017</t>
  </si>
  <si>
    <t>1BLHT1LHK00017</t>
  </si>
  <si>
    <t>1BTTT1ETO00017</t>
  </si>
  <si>
    <t>1BLHT1LOE00017</t>
  </si>
  <si>
    <t>1BTEE1TAL00017</t>
  </si>
  <si>
    <t>1BAMV1AMV00010</t>
  </si>
  <si>
    <t>1BEAT1MIK00017</t>
  </si>
  <si>
    <t>1BEAT1AET00010</t>
  </si>
  <si>
    <t>1BNNT1GYG00017</t>
  </si>
  <si>
    <t>1BDOI1LAM00017</t>
  </si>
  <si>
    <t>1BLHT1LOT00000</t>
  </si>
  <si>
    <t>1BTAK1TAA00017</t>
  </si>
  <si>
    <t>1BLHT1SVL00017</t>
  </si>
  <si>
    <t>1BTAK1LOT00017</t>
  </si>
  <si>
    <t>1BTKT1KÖR00017</t>
  </si>
  <si>
    <t>1BAGR1UZE00017</t>
  </si>
  <si>
    <t>3BMAR1MAR00000-4</t>
  </si>
  <si>
    <t>1BTTM1MEG00017</t>
  </si>
  <si>
    <t>1BLHT1LO100017</t>
  </si>
  <si>
    <t>1BIDE3SZI30017</t>
  </si>
  <si>
    <t>0BICS1SZI00017</t>
  </si>
  <si>
    <t>1BLHT1LRS00017</t>
  </si>
  <si>
    <t>1BLHT1PÉA00017</t>
  </si>
  <si>
    <t>1BLHT3LOV00017</t>
  </si>
  <si>
    <t>1BBKT3ÁBT00017</t>
  </si>
  <si>
    <t>1BLHT3TTB00017</t>
  </si>
  <si>
    <t>1BLHT3LOT00017</t>
  </si>
  <si>
    <t>1BLHT3LBE00017</t>
  </si>
  <si>
    <t>1BLHT3LE100017</t>
  </si>
  <si>
    <t>1BLHT3LM100017</t>
  </si>
  <si>
    <t>1BLHT3LO200017</t>
  </si>
  <si>
    <t>1BLHT3LM200017</t>
  </si>
  <si>
    <t>1BLHT3SVI00017</t>
  </si>
  <si>
    <t>1BLHT3LOV20017</t>
  </si>
  <si>
    <t>1BLHT3LO300017</t>
  </si>
  <si>
    <t>1BLHT3LO400017</t>
  </si>
  <si>
    <t>1BLHT3LO500017</t>
  </si>
  <si>
    <t>1BLHT3LO600017</t>
  </si>
  <si>
    <t>1BLHT1SZI00017</t>
  </si>
  <si>
    <t>1BMAT1KAL00017</t>
  </si>
  <si>
    <t>Matematika és Informatika Tanszék</t>
  </si>
  <si>
    <t>Calculus</t>
  </si>
  <si>
    <t>1BIDE1SZN10017</t>
  </si>
  <si>
    <t>1BIDE1SZN20017</t>
  </si>
  <si>
    <t>Chemistry Preliminary Course</t>
  </si>
  <si>
    <t>Kémia szintrehozó**</t>
  </si>
  <si>
    <t>Biology Preliminary Course</t>
  </si>
  <si>
    <t>Biológia szintrehozó**</t>
  </si>
  <si>
    <t>Ölbeiné Dr. Horvatovich Katalin</t>
  </si>
  <si>
    <t>Biológia szintrehozó</t>
  </si>
  <si>
    <t>Kémia szintrehozó</t>
  </si>
  <si>
    <t>Diploma Work 1 - Information Source</t>
  </si>
  <si>
    <t>Szakdolgozat 1 - Szakirodalmi forrásismeret</t>
  </si>
  <si>
    <t>Egyetemi Könyvtár</t>
  </si>
  <si>
    <t>Huszárné Szabó Mária</t>
  </si>
  <si>
    <t>Diploma Work 2 - Writing Research Papers</t>
  </si>
  <si>
    <t>Szakdolgozat 2 - Tudományos dolgozatok készítése</t>
  </si>
  <si>
    <t>Dr. Szabó András</t>
  </si>
  <si>
    <t>Diploma Work 3 - Conducting Workplan</t>
  </si>
  <si>
    <t>Szakdolgozat 3 - Munkaterv végrehajtása</t>
  </si>
  <si>
    <t>Diploma Work 4 - Conducting Workplan</t>
  </si>
  <si>
    <t>Szakdolgozat 4 - Munkaterv végrehajtása</t>
  </si>
  <si>
    <t>Diploma Work 5 - Conducting Workplan</t>
  </si>
  <si>
    <t>Szakdolgozat 5 - Munkaterv végrehajtása</t>
  </si>
  <si>
    <t>Szakdolgozat 3 - Munkaterv végrehajtása
Szakdolgozat 4 - Munkaterv végrehajtása</t>
  </si>
  <si>
    <t>b., Általános jogi, igazgatási, kommunikációs és gazdálkodási alapismeretk modul</t>
  </si>
  <si>
    <t>Dr. Pónya Zsolt</t>
  </si>
  <si>
    <t>???</t>
  </si>
  <si>
    <t>Tender Writing and Project Management</t>
  </si>
  <si>
    <t>Projekt- és pályázati menedzsment</t>
  </si>
  <si>
    <t>Érvényes: 2018. szeptembertől</t>
  </si>
  <si>
    <t>Kaposvári Egyetem - Agrár- és Környezettudományi Kar
Hippológia Intézeti Tanszék
Mintatanterv</t>
  </si>
  <si>
    <t>Biokémiai Intézeti Tanszék</t>
  </si>
  <si>
    <t>Élettani és Állathigiéniai Intézeti Tanszék</t>
  </si>
  <si>
    <t>Növénytermesztési és Növényvédelmi Intézeti Tanszék</t>
  </si>
  <si>
    <t>Hippológia Intézeti Tanszék</t>
  </si>
  <si>
    <t>Állattenyésztés-technológia és Menedzsment Intézeti Tanszék</t>
  </si>
  <si>
    <t>Táplálkozástudományi és Termeléstechnológiai Intézeti Tanszék</t>
  </si>
  <si>
    <t>Vadbiológiai és Etológiai Intézeti  Tanszék</t>
  </si>
  <si>
    <t>Természeti Erőforrások Intézeti Tanszék</t>
  </si>
  <si>
    <t>Takarmányozástani Intézeti Tanszék</t>
  </si>
  <si>
    <t>Aquakultúra és Halgazdálkodási Intézeti Tanszék</t>
  </si>
  <si>
    <t>Szintrehozó (kritérium) tárgyak**: beszámolóval zárulnak, oktatásszervezés: minden évfolyam egyszerre, tömbösítve (3×3 óra bontásban) teljesíti; levelező munkarendben a ráépülő alapozó tárgyak csak a szintrehozó tárgyak után kerülhetnek az órarendbe; a  nappali munkarendben a ráépülő tárgyak párhuzamosan mehetnek a szintrehozókkal, de a hallgató addig nem vizsgázhat a ráépülő tárgyakból, ameddig a szintrehozó tárgyakból nem teljesítette a beszámolási kötelezettségét!</t>
  </si>
  <si>
    <t>1BEAT1BSZ00018</t>
  </si>
  <si>
    <t>1BBIO1KSZ00018</t>
  </si>
  <si>
    <t>1FBIO1KEM00017</t>
  </si>
  <si>
    <t>1BAGM3PPM00018</t>
  </si>
  <si>
    <t>1BEGK1SZD10018</t>
  </si>
  <si>
    <t>1BEGK1SZD20018</t>
  </si>
  <si>
    <t>1BEGK1SZD30018</t>
  </si>
  <si>
    <t>1BEGK1SZD40018</t>
  </si>
  <si>
    <t>1BEGK1SZD50018</t>
  </si>
  <si>
    <t>Képzési program (KPR) kódja: 1BNLAM18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</si>
</sst>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7" xfId="0" applyFont="1" applyFill="1" applyBorder="1" applyAlignment="1">
      <alignment vertical="center"/>
    </xf>
    <xf numFmtId="0" fontId="3" fillId="6" borderId="44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left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57" xfId="0" applyFont="1" applyFill="1" applyBorder="1" applyAlignment="1">
      <alignment horizontal="center" vertical="center"/>
    </xf>
    <xf numFmtId="0" fontId="3" fillId="0" borderId="58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48" xfId="0" applyFont="1" applyFill="1" applyBorder="1" applyAlignment="1">
      <alignment vertical="center"/>
    </xf>
    <xf numFmtId="0" fontId="3" fillId="0" borderId="50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4" xfId="0" applyFont="1" applyFill="1" applyBorder="1" applyAlignment="1">
      <alignment vertical="center"/>
    </xf>
    <xf numFmtId="0" fontId="3" fillId="0" borderId="45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vertical="center"/>
    </xf>
    <xf numFmtId="0" fontId="3" fillId="0" borderId="43" xfId="0" applyFont="1" applyFill="1" applyBorder="1" applyAlignment="1">
      <alignment horizontal="left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 wrapText="1"/>
    </xf>
    <xf numFmtId="0" fontId="3" fillId="5" borderId="51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left" vertical="center"/>
    </xf>
    <xf numFmtId="0" fontId="6" fillId="2" borderId="5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44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2" borderId="5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52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3" fillId="5" borderId="5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52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/>
    </xf>
    <xf numFmtId="0" fontId="3" fillId="6" borderId="17" xfId="0" applyFont="1" applyFill="1" applyBorder="1" applyAlignment="1">
      <alignment vertical="center"/>
    </xf>
    <xf numFmtId="0" fontId="6" fillId="6" borderId="40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0" fontId="6" fillId="6" borderId="17" xfId="0" applyFont="1" applyFill="1" applyBorder="1" applyAlignment="1">
      <alignment vertical="center"/>
    </xf>
    <xf numFmtId="0" fontId="3" fillId="6" borderId="40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9" xfId="0" applyFont="1" applyFill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45" xfId="0" applyFont="1" applyFill="1" applyBorder="1" applyAlignment="1">
      <alignment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left" vertical="center"/>
    </xf>
    <xf numFmtId="0" fontId="3" fillId="7" borderId="21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5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6" fillId="6" borderId="47" xfId="0" applyFont="1" applyFill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6" fillId="0" borderId="47" xfId="0" applyFont="1" applyFill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55" xfId="0" applyFont="1" applyBorder="1" applyAlignment="1">
      <alignment horizontal="left" vertical="center" wrapText="1"/>
    </xf>
    <xf numFmtId="0" fontId="3" fillId="7" borderId="60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47" xfId="0" applyFont="1" applyFill="1" applyBorder="1" applyAlignment="1">
      <alignment vertical="center"/>
    </xf>
    <xf numFmtId="0" fontId="6" fillId="7" borderId="61" xfId="0" applyFont="1" applyFill="1" applyBorder="1" applyAlignment="1">
      <alignment horizontal="center" vertical="center" wrapText="1"/>
    </xf>
    <xf numFmtId="0" fontId="3" fillId="7" borderId="62" xfId="0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7" borderId="61" xfId="0" applyFont="1" applyFill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5" borderId="59" xfId="0" applyFont="1" applyFill="1" applyBorder="1" applyAlignment="1">
      <alignment horizontal="center" vertical="center"/>
    </xf>
    <xf numFmtId="0" fontId="6" fillId="5" borderId="60" xfId="0" applyFont="1" applyFill="1" applyBorder="1" applyAlignment="1">
      <alignment horizontal="center" vertical="center"/>
    </xf>
    <xf numFmtId="0" fontId="3" fillId="5" borderId="59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60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left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 wrapText="1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7" borderId="8" xfId="0" applyFont="1" applyFill="1" applyBorder="1" applyAlignment="1">
      <alignment horizontal="left" vertical="center"/>
    </xf>
    <xf numFmtId="0" fontId="3" fillId="5" borderId="56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5" borderId="57" xfId="0" applyFont="1" applyFill="1" applyBorder="1" applyAlignment="1">
      <alignment vertical="center"/>
    </xf>
    <xf numFmtId="0" fontId="3" fillId="6" borderId="58" xfId="0" applyFont="1" applyFill="1" applyBorder="1" applyAlignment="1">
      <alignment horizontal="left" vertical="center"/>
    </xf>
    <xf numFmtId="0" fontId="3" fillId="0" borderId="54" xfId="0" applyFont="1" applyBorder="1" applyAlignment="1">
      <alignment vertical="center"/>
    </xf>
    <xf numFmtId="0" fontId="3" fillId="7" borderId="67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0" fontId="3" fillId="7" borderId="63" xfId="0" applyFont="1" applyFill="1" applyBorder="1" applyAlignment="1">
      <alignment horizontal="center" vertical="center"/>
    </xf>
    <xf numFmtId="0" fontId="3" fillId="7" borderId="67" xfId="0" applyFont="1" applyFill="1" applyBorder="1" applyAlignment="1">
      <alignment horizontal="left" vertical="center"/>
    </xf>
    <xf numFmtId="0" fontId="6" fillId="5" borderId="38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6" fillId="7" borderId="36" xfId="0" applyFont="1" applyFill="1" applyBorder="1" applyAlignment="1">
      <alignment horizontal="left" vertical="center"/>
    </xf>
    <xf numFmtId="0" fontId="6" fillId="7" borderId="48" xfId="0" applyFont="1" applyFill="1" applyBorder="1" applyAlignment="1">
      <alignment horizontal="left" vertical="center"/>
    </xf>
    <xf numFmtId="0" fontId="3" fillId="7" borderId="39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6" fillId="7" borderId="62" xfId="0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horizontal="left" vertical="center"/>
    </xf>
    <xf numFmtId="0" fontId="6" fillId="7" borderId="43" xfId="0" applyFont="1" applyFill="1" applyBorder="1" applyAlignment="1">
      <alignment horizontal="center" vertical="center" wrapText="1"/>
    </xf>
    <xf numFmtId="0" fontId="6" fillId="7" borderId="45" xfId="0" applyFont="1" applyFill="1" applyBorder="1" applyAlignment="1">
      <alignment horizontal="center" vertical="center" wrapText="1"/>
    </xf>
    <xf numFmtId="0" fontId="3" fillId="7" borderId="43" xfId="0" applyFont="1" applyFill="1" applyBorder="1" applyAlignment="1">
      <alignment horizontal="left" vertical="center"/>
    </xf>
    <xf numFmtId="0" fontId="6" fillId="7" borderId="45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left" vertical="center"/>
    </xf>
    <xf numFmtId="0" fontId="6" fillId="0" borderId="53" xfId="0" applyFont="1" applyBorder="1" applyAlignment="1">
      <alignment horizontal="left" vertical="center" wrapText="1"/>
    </xf>
    <xf numFmtId="0" fontId="3" fillId="2" borderId="5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3" fillId="0" borderId="69" xfId="0" applyFont="1" applyBorder="1" applyAlignment="1">
      <alignment horizontal="left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7" borderId="70" xfId="0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 vertical="center"/>
    </xf>
    <xf numFmtId="0" fontId="3" fillId="7" borderId="71" xfId="0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3" fillId="7" borderId="46" xfId="0" applyFont="1" applyFill="1" applyBorder="1" applyAlignment="1">
      <alignment horizontal="center" vertical="center"/>
    </xf>
    <xf numFmtId="0" fontId="6" fillId="7" borderId="70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  <xf numFmtId="0" fontId="6" fillId="7" borderId="7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left" vertical="center"/>
    </xf>
    <xf numFmtId="0" fontId="3" fillId="7" borderId="33" xfId="0" applyFont="1" applyFill="1" applyBorder="1" applyAlignment="1">
      <alignment horizontal="left" vertical="center"/>
    </xf>
    <xf numFmtId="0" fontId="6" fillId="7" borderId="34" xfId="0" applyFont="1" applyFill="1" applyBorder="1" applyAlignment="1">
      <alignment horizontal="left" vertical="center"/>
    </xf>
    <xf numFmtId="0" fontId="6" fillId="7" borderId="14" xfId="0" applyFont="1" applyFill="1" applyBorder="1" applyAlignment="1">
      <alignment horizontal="center" vertical="center" wrapText="1"/>
    </xf>
    <xf numFmtId="0" fontId="6" fillId="7" borderId="63" xfId="0" applyFont="1" applyFill="1" applyBorder="1" applyAlignment="1">
      <alignment horizontal="center" vertical="center"/>
    </xf>
    <xf numFmtId="0" fontId="6" fillId="7" borderId="67" xfId="0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6" borderId="43" xfId="0" applyFont="1" applyFill="1" applyBorder="1" applyAlignment="1">
      <alignment horizontal="left" vertical="center"/>
    </xf>
    <xf numFmtId="0" fontId="3" fillId="0" borderId="45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/>
    </xf>
    <xf numFmtId="0" fontId="3" fillId="5" borderId="42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left" vertical="center"/>
    </xf>
    <xf numFmtId="0" fontId="3" fillId="0" borderId="49" xfId="0" applyFont="1" applyBorder="1" applyAlignment="1">
      <alignment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left" vertical="center"/>
    </xf>
    <xf numFmtId="0" fontId="6" fillId="7" borderId="33" xfId="0" applyFont="1" applyFill="1" applyBorder="1" applyAlignment="1">
      <alignment horizontal="center" vertical="center" wrapText="1"/>
    </xf>
    <xf numFmtId="0" fontId="6" fillId="7" borderId="34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left" vertical="center"/>
    </xf>
    <xf numFmtId="0" fontId="3" fillId="5" borderId="40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left" vertical="center" wrapText="1"/>
    </xf>
    <xf numFmtId="0" fontId="3" fillId="5" borderId="31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vertical="center"/>
    </xf>
    <xf numFmtId="0" fontId="3" fillId="8" borderId="34" xfId="0" applyFont="1" applyFill="1" applyBorder="1" applyAlignment="1">
      <alignment vertical="center"/>
    </xf>
    <xf numFmtId="0" fontId="3" fillId="8" borderId="14" xfId="0" applyFont="1" applyFill="1" applyBorder="1" applyAlignment="1">
      <alignment vertical="center"/>
    </xf>
    <xf numFmtId="0" fontId="3" fillId="8" borderId="67" xfId="0" applyFont="1" applyFill="1" applyBorder="1" applyAlignment="1">
      <alignment vertical="center"/>
    </xf>
    <xf numFmtId="0" fontId="3" fillId="8" borderId="11" xfId="0" applyFont="1" applyFill="1" applyBorder="1" applyAlignment="1">
      <alignment horizontal="left" vertical="center"/>
    </xf>
    <xf numFmtId="0" fontId="3" fillId="8" borderId="27" xfId="0" applyFont="1" applyFill="1" applyBorder="1" applyAlignment="1">
      <alignment horizontal="left" vertical="center"/>
    </xf>
    <xf numFmtId="0" fontId="3" fillId="0" borderId="2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3" fillId="0" borderId="55" xfId="0" applyFont="1" applyFill="1" applyBorder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6" fillId="0" borderId="34" xfId="0" applyFont="1" applyBorder="1" applyAlignment="1">
      <alignment vertical="center"/>
    </xf>
    <xf numFmtId="0" fontId="3" fillId="0" borderId="10" xfId="0" applyFont="1" applyFill="1" applyBorder="1" applyAlignment="1">
      <alignment horizontal="left" vertical="top"/>
    </xf>
    <xf numFmtId="49" fontId="3" fillId="0" borderId="8" xfId="0" applyNumberFormat="1" applyFont="1" applyBorder="1" applyAlignment="1">
      <alignment horizontal="left" vertical="top" wrapText="1" shrinkToFit="1"/>
    </xf>
    <xf numFmtId="0" fontId="3" fillId="0" borderId="6" xfId="0" applyFont="1" applyBorder="1" applyAlignment="1">
      <alignment horizontal="left" vertical="top"/>
    </xf>
    <xf numFmtId="49" fontId="3" fillId="0" borderId="9" xfId="0" applyNumberFormat="1" applyFont="1" applyBorder="1" applyAlignment="1">
      <alignment horizontal="left" vertical="top" wrapText="1" shrinkToFit="1"/>
    </xf>
    <xf numFmtId="0" fontId="3" fillId="0" borderId="25" xfId="0" applyFont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9" fontId="3" fillId="0" borderId="0" xfId="1" applyFont="1" applyAlignment="1">
      <alignment horizontal="center" vertical="center"/>
    </xf>
    <xf numFmtId="9" fontId="3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7" borderId="50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73" xfId="0" applyFont="1" applyFill="1" applyBorder="1" applyAlignment="1">
      <alignment vertical="center"/>
    </xf>
    <xf numFmtId="0" fontId="3" fillId="0" borderId="53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58" xfId="0" applyFont="1" applyFill="1" applyBorder="1" applyAlignment="1">
      <alignment vertical="center"/>
    </xf>
    <xf numFmtId="0" fontId="3" fillId="2" borderId="5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vertical="center"/>
    </xf>
    <xf numFmtId="0" fontId="3" fillId="0" borderId="53" xfId="0" applyFont="1" applyBorder="1" applyAlignment="1">
      <alignment horizontal="left" vertical="center" wrapText="1"/>
    </xf>
    <xf numFmtId="0" fontId="3" fillId="0" borderId="68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5" borderId="59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6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7" borderId="43" xfId="0" applyFont="1" applyFill="1" applyBorder="1" applyAlignment="1">
      <alignment vertical="center"/>
    </xf>
    <xf numFmtId="0" fontId="3" fillId="6" borderId="54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3" fillId="0" borderId="72" xfId="0" applyFont="1" applyFill="1" applyBorder="1" applyAlignment="1">
      <alignment horizontal="left" vertical="center"/>
    </xf>
    <xf numFmtId="0" fontId="3" fillId="5" borderId="64" xfId="0" applyFont="1" applyFill="1" applyBorder="1" applyAlignment="1">
      <alignment horizontal="center" vertical="center"/>
    </xf>
    <xf numFmtId="0" fontId="3" fillId="5" borderId="65" xfId="0" applyFont="1" applyFill="1" applyBorder="1" applyAlignment="1">
      <alignment horizontal="center" vertical="center"/>
    </xf>
    <xf numFmtId="0" fontId="3" fillId="5" borderId="66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left" vertical="center"/>
    </xf>
    <xf numFmtId="0" fontId="3" fillId="7" borderId="34" xfId="0" applyFont="1" applyFill="1" applyBorder="1" applyAlignment="1">
      <alignment vertical="center"/>
    </xf>
    <xf numFmtId="0" fontId="3" fillId="7" borderId="10" xfId="0" applyFont="1" applyFill="1" applyBorder="1" applyAlignment="1">
      <alignment vertical="center"/>
    </xf>
    <xf numFmtId="0" fontId="6" fillId="7" borderId="45" xfId="0" applyFont="1" applyFill="1" applyBorder="1" applyAlignment="1">
      <alignment horizontal="left" vertical="center"/>
    </xf>
    <xf numFmtId="0" fontId="3" fillId="7" borderId="13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5" borderId="42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5" borderId="51" xfId="0" applyFont="1" applyFill="1" applyBorder="1" applyAlignment="1">
      <alignment horizontal="center" vertical="center"/>
    </xf>
    <xf numFmtId="0" fontId="9" fillId="5" borderId="5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8" xfId="0" applyFont="1" applyFill="1" applyBorder="1" applyAlignment="1">
      <alignment horizontal="left" vertical="center"/>
    </xf>
    <xf numFmtId="0" fontId="3" fillId="0" borderId="75" xfId="0" applyFont="1" applyFill="1" applyBorder="1" applyAlignment="1">
      <alignment horizontal="left" vertical="center"/>
    </xf>
    <xf numFmtId="0" fontId="9" fillId="0" borderId="44" xfId="0" applyFont="1" applyFill="1" applyBorder="1" applyAlignment="1">
      <alignment horizontal="left" vertical="center"/>
    </xf>
    <xf numFmtId="0" fontId="3" fillId="0" borderId="76" xfId="0" applyFont="1" applyFill="1" applyBorder="1" applyAlignment="1">
      <alignment vertical="center"/>
    </xf>
    <xf numFmtId="0" fontId="3" fillId="0" borderId="50" xfId="0" applyFont="1" applyFill="1" applyBorder="1" applyAlignment="1">
      <alignment vertical="center"/>
    </xf>
    <xf numFmtId="0" fontId="3" fillId="0" borderId="34" xfId="0" applyFont="1" applyBorder="1" applyAlignment="1">
      <alignment vertical="center" wrapText="1"/>
    </xf>
    <xf numFmtId="0" fontId="3" fillId="0" borderId="69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3" fillId="6" borderId="76" xfId="0" applyFont="1" applyFill="1" applyBorder="1" applyAlignment="1">
      <alignment vertical="center"/>
    </xf>
    <xf numFmtId="0" fontId="3" fillId="6" borderId="73" xfId="0" applyFont="1" applyFill="1" applyBorder="1" applyAlignment="1">
      <alignment horizontal="left" vertical="center"/>
    </xf>
    <xf numFmtId="0" fontId="3" fillId="0" borderId="73" xfId="0" applyFont="1" applyFill="1" applyBorder="1" applyAlignment="1">
      <alignment horizontal="left" vertical="center"/>
    </xf>
    <xf numFmtId="0" fontId="3" fillId="6" borderId="73" xfId="0" applyFont="1" applyFill="1" applyBorder="1" applyAlignment="1">
      <alignment vertical="center"/>
    </xf>
    <xf numFmtId="0" fontId="3" fillId="6" borderId="75" xfId="0" applyFont="1" applyFill="1" applyBorder="1" applyAlignment="1">
      <alignment horizontal="left" vertical="center"/>
    </xf>
    <xf numFmtId="0" fontId="3" fillId="6" borderId="76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left" vertical="center" wrapText="1"/>
    </xf>
    <xf numFmtId="0" fontId="6" fillId="7" borderId="76" xfId="0" applyFont="1" applyFill="1" applyBorder="1" applyAlignment="1">
      <alignment horizontal="center" vertical="center" wrapText="1"/>
    </xf>
    <xf numFmtId="0" fontId="6" fillId="7" borderId="67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left" vertical="center"/>
    </xf>
    <xf numFmtId="0" fontId="3" fillId="6" borderId="49" xfId="0" applyFont="1" applyFill="1" applyBorder="1" applyAlignment="1">
      <alignment horizontal="left" vertical="center" wrapText="1"/>
    </xf>
    <xf numFmtId="0" fontId="3" fillId="7" borderId="34" xfId="0" applyFont="1" applyFill="1" applyBorder="1" applyAlignment="1">
      <alignment horizontal="left" vertical="center"/>
    </xf>
    <xf numFmtId="0" fontId="6" fillId="7" borderId="72" xfId="0" applyFont="1" applyFill="1" applyBorder="1" applyAlignment="1">
      <alignment horizontal="center" vertical="center" wrapText="1"/>
    </xf>
    <xf numFmtId="0" fontId="6" fillId="7" borderId="74" xfId="0" applyFont="1" applyFill="1" applyBorder="1" applyAlignment="1">
      <alignment horizontal="center" vertical="center" wrapText="1"/>
    </xf>
    <xf numFmtId="0" fontId="6" fillId="7" borderId="43" xfId="0" applyFont="1" applyFill="1" applyBorder="1" applyAlignment="1">
      <alignment horizontal="left" vertical="center"/>
    </xf>
    <xf numFmtId="0" fontId="3" fillId="10" borderId="0" xfId="0" applyFont="1" applyFill="1" applyAlignment="1">
      <alignment vertical="center"/>
    </xf>
    <xf numFmtId="0" fontId="3" fillId="0" borderId="3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vertical="center"/>
    </xf>
    <xf numFmtId="0" fontId="9" fillId="6" borderId="72" xfId="0" applyFont="1" applyFill="1" applyBorder="1" applyAlignment="1">
      <alignment vertical="center"/>
    </xf>
    <xf numFmtId="0" fontId="9" fillId="6" borderId="44" xfId="0" applyFont="1" applyFill="1" applyBorder="1" applyAlignment="1">
      <alignment vertical="center"/>
    </xf>
    <xf numFmtId="0" fontId="9" fillId="6" borderId="73" xfId="0" applyFont="1" applyFill="1" applyBorder="1" applyAlignment="1">
      <alignment vertical="center"/>
    </xf>
    <xf numFmtId="0" fontId="9" fillId="0" borderId="68" xfId="0" applyFont="1" applyFill="1" applyBorder="1" applyAlignment="1">
      <alignment horizontal="left" vertical="center" wrapText="1"/>
    </xf>
    <xf numFmtId="0" fontId="9" fillId="0" borderId="44" xfId="0" applyFont="1" applyFill="1" applyBorder="1" applyAlignment="1">
      <alignment horizontal="left" vertical="center" wrapText="1"/>
    </xf>
    <xf numFmtId="0" fontId="9" fillId="6" borderId="37" xfId="0" applyFont="1" applyFill="1" applyBorder="1" applyAlignment="1">
      <alignment horizontal="left" vertical="center"/>
    </xf>
    <xf numFmtId="0" fontId="9" fillId="0" borderId="68" xfId="0" applyFont="1" applyBorder="1" applyAlignment="1">
      <alignment horizontal="left"/>
    </xf>
    <xf numFmtId="0" fontId="9" fillId="6" borderId="49" xfId="0" applyFont="1" applyFill="1" applyBorder="1" applyAlignment="1">
      <alignment horizontal="left" vertical="center"/>
    </xf>
    <xf numFmtId="0" fontId="9" fillId="6" borderId="44" xfId="0" applyFont="1" applyFill="1" applyBorder="1" applyAlignment="1">
      <alignment horizontal="left" vertical="center" wrapText="1"/>
    </xf>
    <xf numFmtId="0" fontId="9" fillId="6" borderId="68" xfId="0" applyFont="1" applyFill="1" applyBorder="1" applyAlignment="1">
      <alignment vertical="center"/>
    </xf>
    <xf numFmtId="0" fontId="9" fillId="0" borderId="44" xfId="0" applyFont="1" applyFill="1" applyBorder="1" applyAlignment="1">
      <alignment vertical="center"/>
    </xf>
    <xf numFmtId="0" fontId="17" fillId="0" borderId="44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0" fontId="9" fillId="6" borderId="5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5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5" borderId="1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left" vertical="center"/>
    </xf>
    <xf numFmtId="0" fontId="3" fillId="8" borderId="4" xfId="0" applyFont="1" applyFill="1" applyBorder="1" applyAlignment="1">
      <alignment horizontal="left" vertical="center"/>
    </xf>
    <xf numFmtId="0" fontId="3" fillId="8" borderId="9" xfId="0" applyFont="1" applyFill="1" applyBorder="1" applyAlignment="1">
      <alignment horizontal="left" vertical="center"/>
    </xf>
    <xf numFmtId="0" fontId="5" fillId="8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0" fontId="3" fillId="8" borderId="7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1">
    <tabColor indexed="42"/>
    <pageSetUpPr fitToPage="1"/>
  </sheetPr>
  <dimension ref="A1:AK153"/>
  <sheetViews>
    <sheetView tabSelected="1" topLeftCell="A33" zoomScaleNormal="100" workbookViewId="0">
      <selection activeCell="A47" sqref="A47"/>
    </sheetView>
  </sheetViews>
  <sheetFormatPr defaultColWidth="163.7109375" defaultRowHeight="12.75" x14ac:dyDescent="0.2"/>
  <cols>
    <col min="1" max="1" width="21.5703125" style="187" customWidth="1"/>
    <col min="2" max="2" width="26.28515625" style="187" customWidth="1"/>
    <col min="3" max="3" width="56.7109375" style="2" customWidth="1"/>
    <col min="4" max="4" width="38.28515625" style="189" customWidth="1"/>
    <col min="5" max="5" width="8.7109375" style="187" customWidth="1"/>
    <col min="6" max="6" width="6.28515625" style="187" customWidth="1"/>
    <col min="7" max="7" width="7.140625" style="187" customWidth="1"/>
    <col min="8" max="9" width="6.28515625" style="187" customWidth="1"/>
    <col min="10" max="10" width="5.85546875" style="187" customWidth="1"/>
    <col min="11" max="11" width="7.140625" style="187" customWidth="1"/>
    <col min="12" max="14" width="6.28515625" style="187" customWidth="1"/>
    <col min="15" max="15" width="7.140625" style="187" customWidth="1"/>
    <col min="16" max="16" width="5.7109375" style="187" customWidth="1"/>
    <col min="17" max="18" width="6.28515625" style="187" customWidth="1"/>
    <col min="19" max="19" width="7.140625" style="187" customWidth="1"/>
    <col min="20" max="22" width="6.28515625" style="187" customWidth="1"/>
    <col min="23" max="23" width="7.140625" style="187" customWidth="1"/>
    <col min="24" max="26" width="6.28515625" style="187" customWidth="1"/>
    <col min="27" max="27" width="7.140625" style="187" customWidth="1"/>
    <col min="28" max="30" width="6.28515625" style="187" customWidth="1"/>
    <col min="31" max="31" width="7.140625" style="187" customWidth="1"/>
    <col min="32" max="32" width="6.28515625" style="187" customWidth="1"/>
    <col min="33" max="33" width="51.5703125" style="375" bestFit="1" customWidth="1"/>
    <col min="34" max="34" width="50.5703125" style="187" customWidth="1"/>
    <col min="35" max="35" width="37.140625" style="187" customWidth="1"/>
    <col min="36" max="16384" width="163.7109375" style="187"/>
  </cols>
  <sheetData>
    <row r="1" spans="1:34" s="1" customFormat="1" x14ac:dyDescent="0.2">
      <c r="A1" s="503" t="s">
        <v>359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3"/>
    </row>
    <row r="2" spans="1:34" s="1" customFormat="1" ht="27.75" customHeight="1" x14ac:dyDescent="0.2">
      <c r="A2" s="503"/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</row>
    <row r="3" spans="1:34" s="1" customFormat="1" ht="18" x14ac:dyDescent="0.2">
      <c r="A3" s="505" t="s">
        <v>196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  <c r="V3" s="505"/>
      <c r="W3" s="505"/>
      <c r="X3" s="505"/>
      <c r="Y3" s="505"/>
      <c r="Z3" s="505"/>
      <c r="AA3" s="505"/>
      <c r="AB3" s="505"/>
      <c r="AC3" s="505"/>
      <c r="AD3" s="505"/>
      <c r="AE3" s="505"/>
      <c r="AF3" s="505"/>
      <c r="AG3" s="505"/>
      <c r="AH3" s="505"/>
    </row>
    <row r="4" spans="1:34" s="1" customFormat="1" x14ac:dyDescent="0.2">
      <c r="A4" s="504" t="s">
        <v>380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  <c r="O4" s="504"/>
      <c r="P4" s="504"/>
      <c r="Q4" s="504"/>
      <c r="R4" s="504"/>
      <c r="S4" s="504"/>
      <c r="T4" s="504"/>
      <c r="U4" s="504"/>
      <c r="V4" s="504"/>
      <c r="W4" s="504"/>
      <c r="X4" s="504"/>
      <c r="Y4" s="504"/>
      <c r="Z4" s="504"/>
      <c r="AA4" s="504"/>
      <c r="AB4" s="504"/>
      <c r="AC4" s="504"/>
      <c r="AD4" s="504"/>
      <c r="AE4" s="504"/>
      <c r="AF4" s="504"/>
      <c r="AG4" s="504"/>
      <c r="AH4" s="504"/>
    </row>
    <row r="5" spans="1:34" s="1" customFormat="1" x14ac:dyDescent="0.2">
      <c r="A5" s="504"/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4"/>
      <c r="M5" s="504"/>
      <c r="N5" s="504"/>
      <c r="O5" s="504"/>
      <c r="P5" s="504"/>
      <c r="Q5" s="504"/>
      <c r="R5" s="504"/>
      <c r="S5" s="504"/>
      <c r="T5" s="504"/>
      <c r="U5" s="504"/>
      <c r="V5" s="504"/>
      <c r="W5" s="504"/>
      <c r="X5" s="504"/>
      <c r="Y5" s="504"/>
      <c r="Z5" s="504"/>
      <c r="AA5" s="504"/>
      <c r="AB5" s="504"/>
      <c r="AC5" s="504"/>
      <c r="AD5" s="504"/>
      <c r="AE5" s="504"/>
      <c r="AF5" s="504"/>
      <c r="AG5" s="504"/>
      <c r="AH5" s="504"/>
    </row>
    <row r="6" spans="1:34" s="1" customFormat="1" ht="15.75" x14ac:dyDescent="0.2">
      <c r="A6" s="504" t="s">
        <v>197</v>
      </c>
      <c r="B6" s="504"/>
      <c r="C6" s="504"/>
      <c r="D6" s="504"/>
      <c r="E6" s="504"/>
      <c r="F6" s="504"/>
      <c r="G6" s="504"/>
      <c r="H6" s="504"/>
      <c r="I6" s="504"/>
      <c r="J6" s="504"/>
      <c r="K6" s="504"/>
      <c r="L6" s="504"/>
      <c r="M6" s="504"/>
      <c r="N6" s="504"/>
      <c r="O6" s="504"/>
      <c r="P6" s="504"/>
      <c r="Q6" s="504"/>
      <c r="R6" s="504"/>
      <c r="S6" s="504"/>
      <c r="T6" s="504"/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4"/>
      <c r="AF6" s="504"/>
      <c r="AG6" s="504"/>
      <c r="AH6" s="504"/>
    </row>
    <row r="7" spans="1:34" s="1" customFormat="1" ht="15.75" x14ac:dyDescent="0.2">
      <c r="A7" s="397"/>
      <c r="B7" s="397"/>
      <c r="C7" s="397"/>
      <c r="D7" s="397"/>
      <c r="E7" s="397"/>
      <c r="F7" s="397"/>
      <c r="G7" s="397"/>
      <c r="H7" s="397"/>
      <c r="I7" s="397"/>
      <c r="J7" s="397"/>
      <c r="K7" s="461" t="s">
        <v>358</v>
      </c>
      <c r="L7" s="461"/>
      <c r="M7" s="461"/>
      <c r="N7" s="461"/>
      <c r="O7" s="461"/>
      <c r="P7" s="461"/>
      <c r="Q7" s="461"/>
      <c r="R7" s="461"/>
      <c r="S7" s="461"/>
      <c r="T7" s="397"/>
      <c r="U7" s="397"/>
      <c r="V7" s="397"/>
      <c r="W7" s="397"/>
      <c r="X7" s="397"/>
      <c r="Y7" s="397"/>
      <c r="Z7" s="397"/>
      <c r="AA7" s="397"/>
      <c r="AB7" s="397"/>
      <c r="AC7" s="397"/>
      <c r="AD7" s="397"/>
      <c r="AE7" s="397"/>
      <c r="AF7" s="397"/>
      <c r="AG7" s="397"/>
      <c r="AH7" s="397"/>
    </row>
    <row r="8" spans="1:34" s="1" customFormat="1" ht="16.5" thickBot="1" x14ac:dyDescent="0.25">
      <c r="A8" s="383"/>
      <c r="B8" s="383"/>
      <c r="C8" s="383"/>
      <c r="D8" s="507" t="s">
        <v>164</v>
      </c>
      <c r="E8" s="507"/>
      <c r="F8" s="507"/>
      <c r="G8" s="507"/>
      <c r="H8" s="506" t="s">
        <v>165</v>
      </c>
      <c r="I8" s="506"/>
      <c r="J8" s="506"/>
      <c r="K8" s="383"/>
      <c r="L8" s="384" t="s">
        <v>194</v>
      </c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3"/>
      <c r="Z8" s="383"/>
      <c r="AA8" s="383"/>
      <c r="AB8" s="383"/>
      <c r="AC8" s="383"/>
      <c r="AD8" s="383"/>
      <c r="AE8" s="383"/>
      <c r="AF8" s="383"/>
      <c r="AG8" s="383"/>
      <c r="AH8" s="348"/>
    </row>
    <row r="9" spans="1:34" s="1" customFormat="1" x14ac:dyDescent="0.2">
      <c r="C9" s="470" t="s">
        <v>156</v>
      </c>
      <c r="D9" s="471"/>
      <c r="E9" s="321">
        <f>D43</f>
        <v>38</v>
      </c>
      <c r="F9" s="464">
        <f>SUM(E9:E11)</f>
        <v>69</v>
      </c>
      <c r="G9" s="319"/>
      <c r="H9" s="321">
        <f>E9</f>
        <v>38</v>
      </c>
      <c r="I9" s="467">
        <f>F9</f>
        <v>69</v>
      </c>
      <c r="AC9" s="2"/>
    </row>
    <row r="10" spans="1:34" s="1" customFormat="1" x14ac:dyDescent="0.2">
      <c r="C10" s="329" t="s">
        <v>158</v>
      </c>
      <c r="D10" s="330"/>
      <c r="E10" s="322">
        <f>D50</f>
        <v>14</v>
      </c>
      <c r="F10" s="465"/>
      <c r="G10" s="5"/>
      <c r="H10" s="322">
        <f t="shared" ref="H10:H18" si="0">E10</f>
        <v>14</v>
      </c>
      <c r="I10" s="468"/>
      <c r="AC10" s="2"/>
    </row>
    <row r="11" spans="1:34" s="1" customFormat="1" ht="13.5" thickBot="1" x14ac:dyDescent="0.25">
      <c r="C11" s="331" t="s">
        <v>159</v>
      </c>
      <c r="D11" s="332"/>
      <c r="E11" s="323">
        <f>D57</f>
        <v>17</v>
      </c>
      <c r="F11" s="466"/>
      <c r="G11" s="320"/>
      <c r="H11" s="323">
        <f t="shared" si="0"/>
        <v>17</v>
      </c>
      <c r="I11" s="469"/>
      <c r="AC11" s="2"/>
    </row>
    <row r="12" spans="1:34" s="1" customFormat="1" ht="14.25" x14ac:dyDescent="0.2">
      <c r="A12" s="4"/>
      <c r="B12" s="4"/>
      <c r="C12" s="333" t="s">
        <v>20</v>
      </c>
      <c r="D12" s="334"/>
      <c r="E12" s="321">
        <f>D63</f>
        <v>7</v>
      </c>
      <c r="F12" s="464">
        <f>SUM(E12:E17)</f>
        <v>93</v>
      </c>
      <c r="G12" s="319"/>
      <c r="H12" s="321">
        <f t="shared" si="0"/>
        <v>7</v>
      </c>
      <c r="I12" s="467">
        <f>F12</f>
        <v>93</v>
      </c>
      <c r="U12" s="375"/>
      <c r="V12" s="375"/>
      <c r="W12" s="375"/>
      <c r="X12" s="5"/>
      <c r="Y12" s="6"/>
      <c r="Z12" s="6"/>
      <c r="AC12" s="2"/>
      <c r="AF12" s="5"/>
      <c r="AG12" s="7"/>
      <c r="AH12" s="7"/>
    </row>
    <row r="13" spans="1:34" s="1" customFormat="1" ht="14.25" x14ac:dyDescent="0.2">
      <c r="A13" s="4"/>
      <c r="B13" s="4"/>
      <c r="C13" s="335" t="s">
        <v>22</v>
      </c>
      <c r="D13" s="336"/>
      <c r="E13" s="322">
        <f>D67</f>
        <v>8</v>
      </c>
      <c r="F13" s="465"/>
      <c r="G13" s="5"/>
      <c r="H13" s="322">
        <f t="shared" si="0"/>
        <v>8</v>
      </c>
      <c r="I13" s="468"/>
      <c r="U13" s="465"/>
      <c r="V13" s="465"/>
      <c r="W13" s="375"/>
      <c r="X13" s="5"/>
      <c r="Y13" s="6"/>
      <c r="Z13" s="6"/>
      <c r="AC13" s="2"/>
      <c r="AF13" s="5"/>
      <c r="AG13" s="7"/>
      <c r="AH13" s="7"/>
    </row>
    <row r="14" spans="1:34" s="1" customFormat="1" ht="14.25" x14ac:dyDescent="0.2">
      <c r="A14" s="4"/>
      <c r="B14" s="4"/>
      <c r="C14" s="335" t="s">
        <v>58</v>
      </c>
      <c r="D14" s="336"/>
      <c r="E14" s="322">
        <f>D76</f>
        <v>23</v>
      </c>
      <c r="F14" s="465"/>
      <c r="G14" s="5"/>
      <c r="H14" s="322">
        <f t="shared" si="0"/>
        <v>23</v>
      </c>
      <c r="I14" s="468"/>
      <c r="U14" s="375"/>
      <c r="V14" s="375"/>
      <c r="W14" s="375"/>
      <c r="X14" s="5"/>
      <c r="Y14" s="6"/>
      <c r="Z14" s="6"/>
      <c r="AC14" s="2"/>
      <c r="AF14" s="5"/>
      <c r="AG14" s="7"/>
      <c r="AH14" s="7"/>
    </row>
    <row r="15" spans="1:34" s="1" customFormat="1" ht="14.25" x14ac:dyDescent="0.2">
      <c r="A15" s="4"/>
      <c r="B15" s="4"/>
      <c r="C15" s="335" t="s">
        <v>23</v>
      </c>
      <c r="D15" s="336"/>
      <c r="E15" s="322">
        <f>D84</f>
        <v>19</v>
      </c>
      <c r="F15" s="465"/>
      <c r="G15" s="5"/>
      <c r="H15" s="322">
        <f t="shared" si="0"/>
        <v>19</v>
      </c>
      <c r="I15" s="468"/>
      <c r="U15" s="375"/>
      <c r="V15" s="375"/>
      <c r="W15" s="375"/>
      <c r="X15" s="5"/>
      <c r="Y15" s="6"/>
      <c r="Z15" s="6"/>
      <c r="AC15" s="2"/>
      <c r="AF15" s="5"/>
      <c r="AG15" s="7"/>
      <c r="AH15" s="7"/>
    </row>
    <row r="16" spans="1:34" s="1" customFormat="1" ht="14.25" x14ac:dyDescent="0.2">
      <c r="A16" s="4"/>
      <c r="B16" s="4"/>
      <c r="C16" s="335" t="s">
        <v>59</v>
      </c>
      <c r="D16" s="336"/>
      <c r="E16" s="322">
        <f>D87</f>
        <v>3</v>
      </c>
      <c r="F16" s="465"/>
      <c r="G16" s="5"/>
      <c r="H16" s="322">
        <f t="shared" si="0"/>
        <v>3</v>
      </c>
      <c r="I16" s="468"/>
      <c r="U16" s="375"/>
      <c r="V16" s="375"/>
      <c r="W16" s="375"/>
      <c r="X16" s="5"/>
      <c r="Y16" s="6"/>
      <c r="Z16" s="6"/>
      <c r="AC16" s="2"/>
      <c r="AF16" s="5"/>
      <c r="AG16" s="7"/>
      <c r="AH16" s="7"/>
    </row>
    <row r="17" spans="1:34" s="1" customFormat="1" ht="15" thickBot="1" x14ac:dyDescent="0.25">
      <c r="A17" s="4"/>
      <c r="B17" s="4"/>
      <c r="C17" s="337" t="s">
        <v>183</v>
      </c>
      <c r="D17" s="338"/>
      <c r="E17" s="323">
        <f>D98</f>
        <v>33</v>
      </c>
      <c r="F17" s="466"/>
      <c r="G17" s="320"/>
      <c r="H17" s="323">
        <f t="shared" si="0"/>
        <v>33</v>
      </c>
      <c r="I17" s="469"/>
      <c r="U17" s="375"/>
      <c r="V17" s="375"/>
      <c r="W17" s="375"/>
      <c r="X17" s="5"/>
      <c r="Y17" s="6"/>
      <c r="Z17" s="6"/>
      <c r="AC17" s="2"/>
      <c r="AF17" s="5"/>
      <c r="AG17" s="7"/>
      <c r="AH17" s="7"/>
    </row>
    <row r="18" spans="1:34" s="1" customFormat="1" ht="14.25" x14ac:dyDescent="0.2">
      <c r="A18" s="4"/>
      <c r="B18" s="4"/>
      <c r="C18" s="339" t="s">
        <v>169</v>
      </c>
      <c r="D18" s="340"/>
      <c r="E18" s="321">
        <f>D114</f>
        <v>23</v>
      </c>
      <c r="F18" s="464">
        <f>SUM(E18:E20)</f>
        <v>48</v>
      </c>
      <c r="G18" s="319"/>
      <c r="H18" s="321">
        <f t="shared" si="0"/>
        <v>23</v>
      </c>
      <c r="I18" s="467">
        <f>SUM(H18:H20)</f>
        <v>48</v>
      </c>
      <c r="U18" s="375"/>
      <c r="V18" s="375"/>
      <c r="W18" s="375"/>
      <c r="X18" s="5"/>
      <c r="Y18" s="6"/>
      <c r="Z18" s="6"/>
      <c r="AC18" s="2"/>
      <c r="AF18" s="5"/>
      <c r="AG18" s="7"/>
      <c r="AH18" s="7"/>
    </row>
    <row r="19" spans="1:34" s="1" customFormat="1" ht="14.25" x14ac:dyDescent="0.2">
      <c r="A19" s="4"/>
      <c r="B19" s="4"/>
      <c r="C19" s="335" t="s">
        <v>133</v>
      </c>
      <c r="D19" s="188"/>
      <c r="E19" s="322" t="s">
        <v>176</v>
      </c>
      <c r="F19" s="465"/>
      <c r="G19" s="5"/>
      <c r="H19" s="322">
        <f>D124</f>
        <v>25</v>
      </c>
      <c r="I19" s="468"/>
      <c r="U19" s="375"/>
      <c r="V19" s="375"/>
      <c r="W19" s="375"/>
      <c r="X19" s="5"/>
      <c r="Y19" s="6"/>
      <c r="Z19" s="6"/>
      <c r="AC19" s="2"/>
      <c r="AF19" s="5"/>
      <c r="AG19" s="7"/>
      <c r="AH19" s="7"/>
    </row>
    <row r="20" spans="1:34" s="1" customFormat="1" ht="15" thickBot="1" x14ac:dyDescent="0.25">
      <c r="A20" s="4"/>
      <c r="B20" s="4"/>
      <c r="C20" s="337" t="s">
        <v>78</v>
      </c>
      <c r="D20" s="341"/>
      <c r="E20" s="323">
        <f>D141</f>
        <v>25</v>
      </c>
      <c r="F20" s="466"/>
      <c r="G20" s="320"/>
      <c r="H20" s="323" t="s">
        <v>176</v>
      </c>
      <c r="I20" s="469"/>
      <c r="U20" s="375"/>
      <c r="V20" s="375"/>
      <c r="W20" s="375"/>
      <c r="X20" s="5"/>
      <c r="Y20" s="6"/>
      <c r="Z20" s="6"/>
      <c r="AC20" s="2"/>
      <c r="AF20" s="5"/>
      <c r="AG20" s="7"/>
      <c r="AH20" s="7"/>
    </row>
    <row r="21" spans="1:34" s="1" customFormat="1" ht="15" thickBot="1" x14ac:dyDescent="0.25">
      <c r="A21" s="4"/>
      <c r="B21" s="4"/>
      <c r="C21" s="342" t="s">
        <v>155</v>
      </c>
      <c r="D21" s="343"/>
      <c r="E21" s="328">
        <f>SUM(E9:E20)</f>
        <v>210</v>
      </c>
      <c r="F21" s="344">
        <f>SUM(F9:F18)</f>
        <v>210</v>
      </c>
      <c r="G21" s="344"/>
      <c r="H21" s="324">
        <f>SUM(H9:H20)</f>
        <v>210</v>
      </c>
      <c r="I21" s="345">
        <f>SUM(I9:I20)</f>
        <v>210</v>
      </c>
      <c r="U21" s="375"/>
      <c r="V21" s="375"/>
      <c r="W21" s="375"/>
      <c r="X21" s="5"/>
      <c r="Y21" s="6"/>
      <c r="Z21" s="6"/>
      <c r="AC21" s="2"/>
      <c r="AF21" s="5"/>
      <c r="AG21" s="7"/>
      <c r="AH21" s="7"/>
    </row>
    <row r="22" spans="1:34" ht="13.5" thickBot="1" x14ac:dyDescent="0.25"/>
    <row r="23" spans="1:34" x14ac:dyDescent="0.2">
      <c r="A23" s="477" t="s">
        <v>67</v>
      </c>
      <c r="B23" s="379"/>
      <c r="C23" s="477" t="s">
        <v>68</v>
      </c>
      <c r="D23" s="480" t="s">
        <v>69</v>
      </c>
      <c r="E23" s="483" t="s">
        <v>1</v>
      </c>
      <c r="F23" s="484"/>
      <c r="G23" s="484"/>
      <c r="H23" s="485"/>
      <c r="I23" s="489" t="s">
        <v>2</v>
      </c>
      <c r="J23" s="464"/>
      <c r="K23" s="464"/>
      <c r="L23" s="467"/>
      <c r="M23" s="483" t="s">
        <v>3</v>
      </c>
      <c r="N23" s="484"/>
      <c r="O23" s="484"/>
      <c r="P23" s="485"/>
      <c r="Q23" s="489" t="s">
        <v>4</v>
      </c>
      <c r="R23" s="464"/>
      <c r="S23" s="464"/>
      <c r="T23" s="467"/>
      <c r="U23" s="483" t="s">
        <v>5</v>
      </c>
      <c r="V23" s="484"/>
      <c r="W23" s="484"/>
      <c r="X23" s="485"/>
      <c r="Y23" s="489" t="s">
        <v>6</v>
      </c>
      <c r="Z23" s="464"/>
      <c r="AA23" s="464"/>
      <c r="AB23" s="467"/>
      <c r="AC23" s="483" t="s">
        <v>7</v>
      </c>
      <c r="AD23" s="484"/>
      <c r="AE23" s="484"/>
      <c r="AF23" s="485"/>
      <c r="AG23" s="477" t="s">
        <v>8</v>
      </c>
      <c r="AH23" s="477" t="s">
        <v>31</v>
      </c>
    </row>
    <row r="24" spans="1:34" x14ac:dyDescent="0.2">
      <c r="A24" s="478"/>
      <c r="B24" s="380"/>
      <c r="C24" s="478"/>
      <c r="D24" s="481"/>
      <c r="E24" s="472" t="s">
        <v>9</v>
      </c>
      <c r="F24" s="473"/>
      <c r="G24" s="378" t="s">
        <v>10</v>
      </c>
      <c r="H24" s="8" t="s">
        <v>11</v>
      </c>
      <c r="I24" s="490" t="s">
        <v>9</v>
      </c>
      <c r="J24" s="465"/>
      <c r="K24" s="375" t="s">
        <v>10</v>
      </c>
      <c r="L24" s="375" t="s">
        <v>11</v>
      </c>
      <c r="M24" s="472" t="s">
        <v>9</v>
      </c>
      <c r="N24" s="473"/>
      <c r="O24" s="378" t="s">
        <v>10</v>
      </c>
      <c r="P24" s="8" t="s">
        <v>11</v>
      </c>
      <c r="Q24" s="490" t="s">
        <v>9</v>
      </c>
      <c r="R24" s="465"/>
      <c r="S24" s="375" t="s">
        <v>10</v>
      </c>
      <c r="T24" s="375" t="s">
        <v>11</v>
      </c>
      <c r="U24" s="472" t="s">
        <v>9</v>
      </c>
      <c r="V24" s="473"/>
      <c r="W24" s="378" t="s">
        <v>10</v>
      </c>
      <c r="X24" s="8" t="s">
        <v>11</v>
      </c>
      <c r="Y24" s="490" t="s">
        <v>9</v>
      </c>
      <c r="Z24" s="465"/>
      <c r="AA24" s="375" t="s">
        <v>10</v>
      </c>
      <c r="AB24" s="375" t="s">
        <v>11</v>
      </c>
      <c r="AC24" s="472" t="s">
        <v>9</v>
      </c>
      <c r="AD24" s="473"/>
      <c r="AE24" s="378" t="s">
        <v>10</v>
      </c>
      <c r="AF24" s="8" t="s">
        <v>11</v>
      </c>
      <c r="AG24" s="478"/>
      <c r="AH24" s="478"/>
    </row>
    <row r="25" spans="1:34" ht="13.5" thickBot="1" x14ac:dyDescent="0.25">
      <c r="A25" s="479"/>
      <c r="B25" s="381"/>
      <c r="C25" s="479"/>
      <c r="D25" s="482"/>
      <c r="E25" s="9" t="s">
        <v>12</v>
      </c>
      <c r="F25" s="10" t="s">
        <v>13</v>
      </c>
      <c r="G25" s="10"/>
      <c r="H25" s="11"/>
      <c r="I25" s="376" t="s">
        <v>12</v>
      </c>
      <c r="J25" s="376" t="s">
        <v>13</v>
      </c>
      <c r="K25" s="376"/>
      <c r="L25" s="376"/>
      <c r="M25" s="9" t="s">
        <v>12</v>
      </c>
      <c r="N25" s="10" t="s">
        <v>13</v>
      </c>
      <c r="O25" s="10"/>
      <c r="P25" s="11"/>
      <c r="Q25" s="376" t="s">
        <v>12</v>
      </c>
      <c r="R25" s="376" t="s">
        <v>13</v>
      </c>
      <c r="S25" s="376"/>
      <c r="T25" s="376"/>
      <c r="U25" s="9" t="s">
        <v>12</v>
      </c>
      <c r="V25" s="10" t="s">
        <v>13</v>
      </c>
      <c r="W25" s="10"/>
      <c r="X25" s="11"/>
      <c r="Y25" s="376" t="s">
        <v>12</v>
      </c>
      <c r="Z25" s="376" t="s">
        <v>13</v>
      </c>
      <c r="AA25" s="376"/>
      <c r="AB25" s="376"/>
      <c r="AC25" s="9" t="s">
        <v>12</v>
      </c>
      <c r="AD25" s="10" t="s">
        <v>13</v>
      </c>
      <c r="AE25" s="10"/>
      <c r="AF25" s="11"/>
      <c r="AG25" s="479"/>
      <c r="AH25" s="479"/>
    </row>
    <row r="26" spans="1:34" s="375" customFormat="1" ht="13.5" thickBot="1" x14ac:dyDescent="0.25">
      <c r="A26" s="382"/>
      <c r="D26" s="190"/>
      <c r="AH26" s="377"/>
    </row>
    <row r="27" spans="1:34" ht="18.75" thickBot="1" x14ac:dyDescent="0.25">
      <c r="A27" s="486" t="s">
        <v>0</v>
      </c>
      <c r="B27" s="487"/>
      <c r="C27" s="487"/>
      <c r="D27" s="487"/>
      <c r="E27" s="487"/>
      <c r="F27" s="487"/>
      <c r="G27" s="487"/>
      <c r="H27" s="487"/>
      <c r="I27" s="487"/>
      <c r="J27" s="487"/>
      <c r="K27" s="487"/>
      <c r="L27" s="487"/>
      <c r="M27" s="487"/>
      <c r="N27" s="487"/>
      <c r="O27" s="487"/>
      <c r="P27" s="487"/>
      <c r="Q27" s="487"/>
      <c r="R27" s="487"/>
      <c r="S27" s="487"/>
      <c r="T27" s="487"/>
      <c r="U27" s="487"/>
      <c r="V27" s="487"/>
      <c r="W27" s="487"/>
      <c r="X27" s="487"/>
      <c r="Y27" s="487"/>
      <c r="Z27" s="487"/>
      <c r="AA27" s="487"/>
      <c r="AB27" s="487"/>
      <c r="AC27" s="487"/>
      <c r="AD27" s="487"/>
      <c r="AE27" s="487"/>
      <c r="AF27" s="487"/>
      <c r="AG27" s="487"/>
      <c r="AH27" s="488"/>
    </row>
    <row r="28" spans="1:34" s="1" customFormat="1" ht="16.5" thickBot="1" x14ac:dyDescent="0.25">
      <c r="A28" s="474" t="s">
        <v>157</v>
      </c>
      <c r="B28" s="475"/>
      <c r="C28" s="475"/>
      <c r="D28" s="475"/>
      <c r="E28" s="475"/>
      <c r="F28" s="475"/>
      <c r="G28" s="475"/>
      <c r="H28" s="475"/>
      <c r="I28" s="475"/>
      <c r="J28" s="475"/>
      <c r="K28" s="475"/>
      <c r="L28" s="475"/>
      <c r="M28" s="475"/>
      <c r="N28" s="475"/>
      <c r="O28" s="475"/>
      <c r="P28" s="475"/>
      <c r="Q28" s="475"/>
      <c r="R28" s="475"/>
      <c r="S28" s="475"/>
      <c r="T28" s="475"/>
      <c r="U28" s="475"/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6"/>
    </row>
    <row r="29" spans="1:34" ht="13.5" thickBot="1" x14ac:dyDescent="0.25">
      <c r="A29" s="203" t="s">
        <v>156</v>
      </c>
      <c r="B29" s="204"/>
      <c r="C29" s="204" t="s">
        <v>156</v>
      </c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5"/>
    </row>
    <row r="30" spans="1:34" x14ac:dyDescent="0.2">
      <c r="A30" s="67" t="s">
        <v>372</v>
      </c>
      <c r="B30" s="444" t="s">
        <v>332</v>
      </c>
      <c r="C30" s="445" t="s">
        <v>333</v>
      </c>
      <c r="D30" s="398"/>
      <c r="E30" s="399">
        <v>0</v>
      </c>
      <c r="F30" s="400">
        <v>1</v>
      </c>
      <c r="G30" s="400" t="s">
        <v>195</v>
      </c>
      <c r="H30" s="401">
        <v>0</v>
      </c>
      <c r="I30" s="402"/>
      <c r="J30" s="403"/>
      <c r="K30" s="403"/>
      <c r="L30" s="404"/>
      <c r="M30" s="399"/>
      <c r="N30" s="400"/>
      <c r="O30" s="400"/>
      <c r="P30" s="401"/>
      <c r="Q30" s="402"/>
      <c r="R30" s="403"/>
      <c r="S30" s="403"/>
      <c r="T30" s="404"/>
      <c r="U30" s="399"/>
      <c r="V30" s="400"/>
      <c r="W30" s="400"/>
      <c r="X30" s="401"/>
      <c r="Y30" s="402"/>
      <c r="Z30" s="403"/>
      <c r="AA30" s="403"/>
      <c r="AB30" s="404"/>
      <c r="AC30" s="399"/>
      <c r="AD30" s="400"/>
      <c r="AE30" s="400"/>
      <c r="AF30" s="401"/>
      <c r="AG30" s="51" t="s">
        <v>360</v>
      </c>
      <c r="AH30" s="440" t="s">
        <v>81</v>
      </c>
    </row>
    <row r="31" spans="1:34" x14ac:dyDescent="0.2">
      <c r="A31" s="65" t="s">
        <v>371</v>
      </c>
      <c r="B31" s="446" t="s">
        <v>334</v>
      </c>
      <c r="C31" s="447" t="s">
        <v>335</v>
      </c>
      <c r="D31" s="405"/>
      <c r="E31" s="406">
        <v>0</v>
      </c>
      <c r="F31" s="407">
        <v>1</v>
      </c>
      <c r="G31" s="407" t="s">
        <v>195</v>
      </c>
      <c r="H31" s="408">
        <v>0</v>
      </c>
      <c r="I31" s="409"/>
      <c r="J31" s="410"/>
      <c r="K31" s="410"/>
      <c r="L31" s="411"/>
      <c r="M31" s="406"/>
      <c r="N31" s="407"/>
      <c r="O31" s="407"/>
      <c r="P31" s="408"/>
      <c r="Q31" s="409"/>
      <c r="R31" s="410"/>
      <c r="S31" s="410"/>
      <c r="T31" s="411"/>
      <c r="U31" s="406"/>
      <c r="V31" s="407"/>
      <c r="W31" s="407"/>
      <c r="X31" s="408"/>
      <c r="Y31" s="409"/>
      <c r="Z31" s="410"/>
      <c r="AA31" s="410"/>
      <c r="AB31" s="411"/>
      <c r="AC31" s="406"/>
      <c r="AD31" s="407"/>
      <c r="AE31" s="407"/>
      <c r="AF31" s="408"/>
      <c r="AG31" s="113" t="s">
        <v>361</v>
      </c>
      <c r="AH31" s="356" t="s">
        <v>336</v>
      </c>
    </row>
    <row r="32" spans="1:34" x14ac:dyDescent="0.2">
      <c r="A32" s="361" t="s">
        <v>97</v>
      </c>
      <c r="B32" s="361" t="s">
        <v>200</v>
      </c>
      <c r="C32" s="424" t="s">
        <v>50</v>
      </c>
      <c r="D32" s="448" t="s">
        <v>337</v>
      </c>
      <c r="E32" s="217">
        <v>2</v>
      </c>
      <c r="F32" s="218">
        <v>2</v>
      </c>
      <c r="G32" s="218" t="s">
        <v>14</v>
      </c>
      <c r="H32" s="219">
        <f>E32+F32</f>
        <v>4</v>
      </c>
      <c r="I32" s="13"/>
      <c r="J32" s="14"/>
      <c r="K32" s="14"/>
      <c r="L32" s="15"/>
      <c r="M32" s="262"/>
      <c r="N32" s="260"/>
      <c r="O32" s="260"/>
      <c r="P32" s="261"/>
      <c r="Q32" s="13"/>
      <c r="R32" s="14"/>
      <c r="S32" s="14"/>
      <c r="T32" s="15"/>
      <c r="U32" s="257"/>
      <c r="V32" s="258"/>
      <c r="W32" s="258"/>
      <c r="X32" s="259"/>
      <c r="Y32" s="13"/>
      <c r="Z32" s="14"/>
      <c r="AA32" s="14"/>
      <c r="AB32" s="15"/>
      <c r="AC32" s="257"/>
      <c r="AD32" s="258"/>
      <c r="AE32" s="258"/>
      <c r="AF32" s="259"/>
      <c r="AG32" s="255" t="s">
        <v>361</v>
      </c>
      <c r="AH32" s="433" t="s">
        <v>139</v>
      </c>
    </row>
    <row r="33" spans="1:34" x14ac:dyDescent="0.2">
      <c r="A33" s="65" t="s">
        <v>99</v>
      </c>
      <c r="B33" s="65" t="s">
        <v>201</v>
      </c>
      <c r="C33" s="425" t="s">
        <v>51</v>
      </c>
      <c r="D33" s="449" t="s">
        <v>337</v>
      </c>
      <c r="E33" s="129">
        <v>2</v>
      </c>
      <c r="F33" s="130">
        <v>2</v>
      </c>
      <c r="G33" s="130" t="s">
        <v>14</v>
      </c>
      <c r="H33" s="131">
        <f t="shared" ref="H33:H41" si="1">E33+F33</f>
        <v>4</v>
      </c>
      <c r="I33" s="23"/>
      <c r="J33" s="24"/>
      <c r="K33" s="24"/>
      <c r="L33" s="25"/>
      <c r="M33" s="154"/>
      <c r="N33" s="152"/>
      <c r="O33" s="152"/>
      <c r="P33" s="153"/>
      <c r="Q33" s="23"/>
      <c r="R33" s="24"/>
      <c r="S33" s="24"/>
      <c r="T33" s="25"/>
      <c r="U33" s="26"/>
      <c r="V33" s="27"/>
      <c r="W33" s="27"/>
      <c r="X33" s="28"/>
      <c r="Y33" s="23"/>
      <c r="Z33" s="24"/>
      <c r="AA33" s="24"/>
      <c r="AB33" s="25"/>
      <c r="AC33" s="26"/>
      <c r="AD33" s="27"/>
      <c r="AE33" s="27"/>
      <c r="AF33" s="28"/>
      <c r="AG33" s="113" t="s">
        <v>362</v>
      </c>
      <c r="AH33" s="146" t="s">
        <v>32</v>
      </c>
    </row>
    <row r="34" spans="1:34" x14ac:dyDescent="0.2">
      <c r="A34" s="65" t="s">
        <v>327</v>
      </c>
      <c r="B34" s="65" t="s">
        <v>329</v>
      </c>
      <c r="C34" s="426" t="s">
        <v>278</v>
      </c>
      <c r="D34" s="83"/>
      <c r="E34" s="129">
        <v>1</v>
      </c>
      <c r="F34" s="130">
        <v>2</v>
      </c>
      <c r="G34" s="130" t="s">
        <v>14</v>
      </c>
      <c r="H34" s="131">
        <f t="shared" si="1"/>
        <v>3</v>
      </c>
      <c r="I34" s="31"/>
      <c r="J34" s="32"/>
      <c r="K34" s="32"/>
      <c r="L34" s="33"/>
      <c r="M34" s="154"/>
      <c r="N34" s="152"/>
      <c r="O34" s="152"/>
      <c r="P34" s="153"/>
      <c r="Q34" s="23"/>
      <c r="R34" s="24"/>
      <c r="S34" s="24"/>
      <c r="T34" s="25"/>
      <c r="U34" s="26"/>
      <c r="V34" s="27"/>
      <c r="W34" s="27"/>
      <c r="X34" s="28"/>
      <c r="Y34" s="23"/>
      <c r="Z34" s="24"/>
      <c r="AA34" s="24"/>
      <c r="AB34" s="25"/>
      <c r="AC34" s="26"/>
      <c r="AD34" s="27"/>
      <c r="AE34" s="27"/>
      <c r="AF34" s="28"/>
      <c r="AG34" s="113" t="s">
        <v>328</v>
      </c>
      <c r="AH34" s="146" t="s">
        <v>279</v>
      </c>
    </row>
    <row r="35" spans="1:34" x14ac:dyDescent="0.2">
      <c r="A35" s="65" t="s">
        <v>283</v>
      </c>
      <c r="B35" s="65" t="s">
        <v>268</v>
      </c>
      <c r="C35" s="427" t="s">
        <v>168</v>
      </c>
      <c r="D35" s="83"/>
      <c r="E35" s="129">
        <v>0</v>
      </c>
      <c r="F35" s="130">
        <v>3</v>
      </c>
      <c r="G35" s="130" t="s">
        <v>41</v>
      </c>
      <c r="H35" s="131">
        <f t="shared" si="1"/>
        <v>3</v>
      </c>
      <c r="I35" s="31"/>
      <c r="J35" s="32"/>
      <c r="K35" s="32"/>
      <c r="L35" s="33"/>
      <c r="M35" s="154"/>
      <c r="N35" s="152"/>
      <c r="O35" s="152"/>
      <c r="P35" s="153"/>
      <c r="Q35" s="23"/>
      <c r="R35" s="24"/>
      <c r="S35" s="24"/>
      <c r="T35" s="25"/>
      <c r="U35" s="26"/>
      <c r="V35" s="27"/>
      <c r="W35" s="27"/>
      <c r="X35" s="28"/>
      <c r="Y35" s="23"/>
      <c r="Z35" s="24"/>
      <c r="AA35" s="24"/>
      <c r="AB35" s="25"/>
      <c r="AC35" s="26"/>
      <c r="AD35" s="27"/>
      <c r="AE35" s="27"/>
      <c r="AF35" s="28"/>
      <c r="AG35" s="113" t="s">
        <v>328</v>
      </c>
      <c r="AH35" s="146" t="s">
        <v>93</v>
      </c>
    </row>
    <row r="36" spans="1:34" x14ac:dyDescent="0.2">
      <c r="A36" s="65" t="s">
        <v>373</v>
      </c>
      <c r="B36" s="65" t="s">
        <v>202</v>
      </c>
      <c r="C36" s="427" t="s">
        <v>15</v>
      </c>
      <c r="D36" s="449" t="s">
        <v>338</v>
      </c>
      <c r="E36" s="129">
        <v>2</v>
      </c>
      <c r="F36" s="130">
        <v>1</v>
      </c>
      <c r="G36" s="130" t="s">
        <v>14</v>
      </c>
      <c r="H36" s="131">
        <v>3</v>
      </c>
      <c r="I36" s="31"/>
      <c r="J36" s="32"/>
      <c r="K36" s="32"/>
      <c r="L36" s="33"/>
      <c r="M36" s="154"/>
      <c r="N36" s="152"/>
      <c r="O36" s="152"/>
      <c r="P36" s="153"/>
      <c r="Q36" s="23"/>
      <c r="R36" s="24"/>
      <c r="S36" s="24"/>
      <c r="T36" s="25"/>
      <c r="U36" s="26"/>
      <c r="V36" s="27"/>
      <c r="W36" s="27"/>
      <c r="X36" s="28"/>
      <c r="Y36" s="23"/>
      <c r="Z36" s="24"/>
      <c r="AA36" s="24"/>
      <c r="AB36" s="25"/>
      <c r="AC36" s="26"/>
      <c r="AD36" s="27"/>
      <c r="AE36" s="27"/>
      <c r="AF36" s="28"/>
      <c r="AG36" s="113" t="s">
        <v>360</v>
      </c>
      <c r="AH36" s="146" t="s">
        <v>81</v>
      </c>
    </row>
    <row r="37" spans="1:34" x14ac:dyDescent="0.2">
      <c r="A37" s="65" t="s">
        <v>98</v>
      </c>
      <c r="B37" s="65" t="s">
        <v>203</v>
      </c>
      <c r="C37" s="425" t="s">
        <v>29</v>
      </c>
      <c r="D37" s="83"/>
      <c r="E37" s="129">
        <v>1</v>
      </c>
      <c r="F37" s="130">
        <v>1</v>
      </c>
      <c r="G37" s="130" t="s">
        <v>14</v>
      </c>
      <c r="H37" s="131">
        <f t="shared" si="1"/>
        <v>2</v>
      </c>
      <c r="I37" s="31"/>
      <c r="J37" s="32"/>
      <c r="K37" s="32"/>
      <c r="L37" s="33"/>
      <c r="M37" s="154"/>
      <c r="N37" s="152"/>
      <c r="O37" s="152"/>
      <c r="P37" s="153"/>
      <c r="Q37" s="23"/>
      <c r="R37" s="24"/>
      <c r="S37" s="24"/>
      <c r="T37" s="25"/>
      <c r="U37" s="26"/>
      <c r="V37" s="27"/>
      <c r="W37" s="27"/>
      <c r="X37" s="28"/>
      <c r="Y37" s="23"/>
      <c r="Z37" s="24"/>
      <c r="AA37" s="24"/>
      <c r="AB37" s="25"/>
      <c r="AC37" s="26"/>
      <c r="AD37" s="27"/>
      <c r="AE37" s="27"/>
      <c r="AF37" s="28"/>
      <c r="AG37" s="113" t="s">
        <v>363</v>
      </c>
      <c r="AH37" s="146" t="s">
        <v>33</v>
      </c>
    </row>
    <row r="38" spans="1:34" x14ac:dyDescent="0.2">
      <c r="A38" s="65" t="s">
        <v>284</v>
      </c>
      <c r="B38" s="65" t="s">
        <v>204</v>
      </c>
      <c r="C38" s="427" t="s">
        <v>94</v>
      </c>
      <c r="D38" s="83"/>
      <c r="E38" s="129">
        <v>2</v>
      </c>
      <c r="F38" s="130">
        <v>1</v>
      </c>
      <c r="G38" s="130" t="s">
        <v>41</v>
      </c>
      <c r="H38" s="131">
        <v>2</v>
      </c>
      <c r="I38" s="31"/>
      <c r="J38" s="32"/>
      <c r="K38" s="32"/>
      <c r="L38" s="33"/>
      <c r="M38" s="154"/>
      <c r="N38" s="152"/>
      <c r="O38" s="152"/>
      <c r="P38" s="153"/>
      <c r="Q38" s="23"/>
      <c r="R38" s="24"/>
      <c r="S38" s="24"/>
      <c r="T38" s="25"/>
      <c r="U38" s="26"/>
      <c r="V38" s="27"/>
      <c r="W38" s="27"/>
      <c r="X38" s="28"/>
      <c r="Y38" s="23"/>
      <c r="Z38" s="24"/>
      <c r="AA38" s="24"/>
      <c r="AB38" s="25"/>
      <c r="AC38" s="26"/>
      <c r="AD38" s="27"/>
      <c r="AE38" s="27"/>
      <c r="AF38" s="28"/>
      <c r="AG38" s="113" t="s">
        <v>362</v>
      </c>
      <c r="AH38" s="146" t="s">
        <v>72</v>
      </c>
    </row>
    <row r="39" spans="1:34" s="375" customFormat="1" x14ac:dyDescent="0.2">
      <c r="A39" s="65" t="s">
        <v>285</v>
      </c>
      <c r="B39" s="65" t="s">
        <v>205</v>
      </c>
      <c r="C39" s="427" t="s">
        <v>95</v>
      </c>
      <c r="D39" s="83"/>
      <c r="E39" s="129"/>
      <c r="F39" s="130"/>
      <c r="G39" s="130"/>
      <c r="H39" s="131"/>
      <c r="I39" s="31">
        <v>2</v>
      </c>
      <c r="J39" s="32">
        <v>1</v>
      </c>
      <c r="K39" s="32" t="s">
        <v>41</v>
      </c>
      <c r="L39" s="33">
        <v>2</v>
      </c>
      <c r="M39" s="154"/>
      <c r="N39" s="152"/>
      <c r="O39" s="152"/>
      <c r="P39" s="153"/>
      <c r="Q39" s="23"/>
      <c r="R39" s="24"/>
      <c r="S39" s="24"/>
      <c r="T39" s="25"/>
      <c r="U39" s="26"/>
      <c r="V39" s="27"/>
      <c r="W39" s="27"/>
      <c r="X39" s="28"/>
      <c r="Y39" s="23"/>
      <c r="Z39" s="24"/>
      <c r="AA39" s="24"/>
      <c r="AB39" s="25"/>
      <c r="AC39" s="26"/>
      <c r="AD39" s="27"/>
      <c r="AE39" s="27"/>
      <c r="AF39" s="28"/>
      <c r="AG39" s="113" t="s">
        <v>364</v>
      </c>
      <c r="AH39" s="146" t="s">
        <v>273</v>
      </c>
    </row>
    <row r="40" spans="1:34" x14ac:dyDescent="0.2">
      <c r="A40" s="65" t="s">
        <v>100</v>
      </c>
      <c r="B40" s="65" t="s">
        <v>206</v>
      </c>
      <c r="C40" s="425" t="s">
        <v>19</v>
      </c>
      <c r="D40" s="83"/>
      <c r="E40" s="129"/>
      <c r="F40" s="130"/>
      <c r="G40" s="130"/>
      <c r="H40" s="131"/>
      <c r="I40" s="31">
        <v>2</v>
      </c>
      <c r="J40" s="32">
        <v>2</v>
      </c>
      <c r="K40" s="32" t="s">
        <v>14</v>
      </c>
      <c r="L40" s="33">
        <v>4</v>
      </c>
      <c r="M40" s="154"/>
      <c r="N40" s="152"/>
      <c r="O40" s="152"/>
      <c r="P40" s="153"/>
      <c r="Q40" s="23"/>
      <c r="R40" s="24"/>
      <c r="S40" s="24"/>
      <c r="T40" s="25"/>
      <c r="U40" s="26"/>
      <c r="V40" s="27"/>
      <c r="W40" s="27"/>
      <c r="X40" s="28"/>
      <c r="Y40" s="23"/>
      <c r="Z40" s="24"/>
      <c r="AA40" s="24"/>
      <c r="AB40" s="25"/>
      <c r="AC40" s="26"/>
      <c r="AD40" s="27"/>
      <c r="AE40" s="27"/>
      <c r="AF40" s="28"/>
      <c r="AG40" s="113" t="s">
        <v>365</v>
      </c>
      <c r="AH40" s="146" t="s">
        <v>77</v>
      </c>
    </row>
    <row r="41" spans="1:34" x14ac:dyDescent="0.2">
      <c r="A41" s="65" t="s">
        <v>286</v>
      </c>
      <c r="B41" s="65" t="s">
        <v>207</v>
      </c>
      <c r="C41" s="425" t="s">
        <v>146</v>
      </c>
      <c r="D41" s="83"/>
      <c r="E41" s="129">
        <v>2</v>
      </c>
      <c r="F41" s="130">
        <v>3</v>
      </c>
      <c r="G41" s="130" t="s">
        <v>41</v>
      </c>
      <c r="H41" s="131">
        <f t="shared" si="1"/>
        <v>5</v>
      </c>
      <c r="I41" s="31"/>
      <c r="J41" s="32"/>
      <c r="K41" s="32"/>
      <c r="L41" s="33"/>
      <c r="M41" s="154"/>
      <c r="N41" s="152"/>
      <c r="O41" s="152"/>
      <c r="P41" s="153"/>
      <c r="Q41" s="23"/>
      <c r="R41" s="24"/>
      <c r="S41" s="24"/>
      <c r="T41" s="25"/>
      <c r="U41" s="26"/>
      <c r="V41" s="27"/>
      <c r="W41" s="27"/>
      <c r="X41" s="28"/>
      <c r="Y41" s="23"/>
      <c r="Z41" s="24"/>
      <c r="AA41" s="24"/>
      <c r="AB41" s="25"/>
      <c r="AC41" s="26"/>
      <c r="AD41" s="27"/>
      <c r="AE41" s="27"/>
      <c r="AF41" s="28"/>
      <c r="AG41" s="418" t="s">
        <v>363</v>
      </c>
      <c r="AH41" s="146" t="s">
        <v>191</v>
      </c>
    </row>
    <row r="42" spans="1:34" ht="13.5" thickBot="1" x14ac:dyDescent="0.25">
      <c r="A42" s="174" t="s">
        <v>287</v>
      </c>
      <c r="B42" s="174" t="s">
        <v>208</v>
      </c>
      <c r="C42" s="428" t="s">
        <v>161</v>
      </c>
      <c r="D42" s="298"/>
      <c r="E42" s="166"/>
      <c r="F42" s="58"/>
      <c r="G42" s="58"/>
      <c r="H42" s="59"/>
      <c r="I42" s="34">
        <v>2</v>
      </c>
      <c r="J42" s="35">
        <v>4</v>
      </c>
      <c r="K42" s="35" t="s">
        <v>41</v>
      </c>
      <c r="L42" s="36">
        <v>6</v>
      </c>
      <c r="M42" s="170"/>
      <c r="N42" s="171"/>
      <c r="O42" s="171"/>
      <c r="P42" s="172"/>
      <c r="Q42" s="37"/>
      <c r="R42" s="38"/>
      <c r="S42" s="38"/>
      <c r="T42" s="39"/>
      <c r="U42" s="40"/>
      <c r="V42" s="41"/>
      <c r="W42" s="41"/>
      <c r="X42" s="42"/>
      <c r="Y42" s="37"/>
      <c r="Z42" s="38"/>
      <c r="AA42" s="38"/>
      <c r="AB42" s="39"/>
      <c r="AC42" s="52"/>
      <c r="AD42" s="53"/>
      <c r="AE42" s="53"/>
      <c r="AF42" s="54"/>
      <c r="AG42" s="64" t="s">
        <v>363</v>
      </c>
      <c r="AH42" s="60" t="s">
        <v>172</v>
      </c>
    </row>
    <row r="43" spans="1:34" ht="13.5" thickBot="1" x14ac:dyDescent="0.25">
      <c r="A43" s="393"/>
      <c r="B43" s="393"/>
      <c r="C43" s="309" t="s">
        <v>155</v>
      </c>
      <c r="D43" s="308">
        <f>H43+L43+P43+T43+X43+AB43+AF43</f>
        <v>38</v>
      </c>
      <c r="E43" s="237">
        <f>SUM(E30:E42)</f>
        <v>12</v>
      </c>
      <c r="F43" s="222">
        <f>SUM(F30:F42)</f>
        <v>17</v>
      </c>
      <c r="G43" s="222"/>
      <c r="H43" s="238">
        <f>SUM(H30:H42)</f>
        <v>26</v>
      </c>
      <c r="I43" s="237">
        <f>SUM(I30:I42)</f>
        <v>6</v>
      </c>
      <c r="J43" s="222">
        <f>SUM(J30:J42)</f>
        <v>7</v>
      </c>
      <c r="K43" s="222"/>
      <c r="L43" s="238">
        <f>SUM(L30:L42)</f>
        <v>12</v>
      </c>
      <c r="M43" s="237">
        <f>SUM(M30:M42)</f>
        <v>0</v>
      </c>
      <c r="N43" s="222">
        <f>SUM(N30:N42)</f>
        <v>0</v>
      </c>
      <c r="O43" s="222"/>
      <c r="P43" s="238">
        <f>SUM(P30:P42)</f>
        <v>0</v>
      </c>
      <c r="Q43" s="237">
        <f>SUM(Q30:Q42)</f>
        <v>0</v>
      </c>
      <c r="R43" s="222">
        <f>SUM(R30:R42)</f>
        <v>0</v>
      </c>
      <c r="S43" s="222"/>
      <c r="T43" s="238">
        <f>SUM(T30:T42)</f>
        <v>0</v>
      </c>
      <c r="U43" s="237">
        <f>SUM(U30:U42)</f>
        <v>0</v>
      </c>
      <c r="V43" s="222">
        <f>SUM(V30:V42)</f>
        <v>0</v>
      </c>
      <c r="W43" s="222"/>
      <c r="X43" s="238">
        <f>SUM(X30:X42)</f>
        <v>0</v>
      </c>
      <c r="Y43" s="237">
        <f>SUM(Y30:Y42)</f>
        <v>0</v>
      </c>
      <c r="Z43" s="222">
        <f>SUM(Z30:Z42)</f>
        <v>0</v>
      </c>
      <c r="AA43" s="222"/>
      <c r="AB43" s="238">
        <f>SUM(AB30:AB42)</f>
        <v>0</v>
      </c>
      <c r="AC43" s="237">
        <f>SUM(AC30:AC42)</f>
        <v>0</v>
      </c>
      <c r="AD43" s="222">
        <f>SUM(AD30:AD42)</f>
        <v>0</v>
      </c>
      <c r="AE43" s="222"/>
      <c r="AF43" s="238">
        <f>SUM(AF30:AF42)</f>
        <v>0</v>
      </c>
      <c r="AG43" s="223"/>
      <c r="AH43" s="221"/>
    </row>
    <row r="44" spans="1:34" ht="13.5" thickBot="1" x14ac:dyDescent="0.25">
      <c r="A44" s="313"/>
      <c r="B44" s="313"/>
      <c r="C44" s="313" t="s">
        <v>353</v>
      </c>
      <c r="D44" s="314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6"/>
      <c r="AG44" s="317"/>
      <c r="AH44" s="318"/>
    </row>
    <row r="45" spans="1:34" x14ac:dyDescent="0.2">
      <c r="A45" s="67" t="s">
        <v>288</v>
      </c>
      <c r="B45" s="67" t="s">
        <v>209</v>
      </c>
      <c r="C45" s="429" t="s">
        <v>60</v>
      </c>
      <c r="D45" s="311"/>
      <c r="E45" s="312"/>
      <c r="F45" s="218"/>
      <c r="G45" s="218"/>
      <c r="H45" s="219"/>
      <c r="I45" s="47">
        <v>1</v>
      </c>
      <c r="J45" s="48">
        <v>1</v>
      </c>
      <c r="K45" s="48" t="s">
        <v>14</v>
      </c>
      <c r="L45" s="49">
        <v>3</v>
      </c>
      <c r="M45" s="215"/>
      <c r="N45" s="158"/>
      <c r="O45" s="158"/>
      <c r="P45" s="216"/>
      <c r="Q45" s="47"/>
      <c r="R45" s="48"/>
      <c r="S45" s="48"/>
      <c r="T45" s="49"/>
      <c r="U45" s="217"/>
      <c r="V45" s="218"/>
      <c r="W45" s="218"/>
      <c r="X45" s="219"/>
      <c r="Y45" s="47"/>
      <c r="Z45" s="48"/>
      <c r="AA45" s="48"/>
      <c r="AB45" s="49"/>
      <c r="AC45" s="44"/>
      <c r="AD45" s="45"/>
      <c r="AE45" s="45"/>
      <c r="AF45" s="46"/>
      <c r="AG45" s="51" t="s">
        <v>363</v>
      </c>
      <c r="AH45" s="433" t="s">
        <v>49</v>
      </c>
    </row>
    <row r="46" spans="1:34" x14ac:dyDescent="0.2">
      <c r="A46" s="65" t="s">
        <v>102</v>
      </c>
      <c r="B46" s="65" t="s">
        <v>264</v>
      </c>
      <c r="C46" s="425" t="s">
        <v>210</v>
      </c>
      <c r="D46" s="83"/>
      <c r="E46" s="293"/>
      <c r="F46" s="130"/>
      <c r="G46" s="130"/>
      <c r="H46" s="131"/>
      <c r="I46" s="31">
        <v>2</v>
      </c>
      <c r="J46" s="32">
        <v>0</v>
      </c>
      <c r="K46" s="32" t="s">
        <v>14</v>
      </c>
      <c r="L46" s="33">
        <v>2</v>
      </c>
      <c r="M46" s="154"/>
      <c r="N46" s="152"/>
      <c r="O46" s="152"/>
      <c r="P46" s="153"/>
      <c r="Q46" s="23"/>
      <c r="R46" s="24"/>
      <c r="S46" s="24"/>
      <c r="T46" s="25"/>
      <c r="U46" s="129"/>
      <c r="V46" s="130"/>
      <c r="W46" s="130"/>
      <c r="X46" s="131"/>
      <c r="Y46" s="23"/>
      <c r="Z46" s="24"/>
      <c r="AA46" s="24"/>
      <c r="AB46" s="25"/>
      <c r="AC46" s="26"/>
      <c r="AD46" s="27"/>
      <c r="AE46" s="27"/>
      <c r="AF46" s="28"/>
      <c r="AG46" s="30" t="s">
        <v>82</v>
      </c>
      <c r="AH46" s="146" t="s">
        <v>80</v>
      </c>
    </row>
    <row r="47" spans="1:34" x14ac:dyDescent="0.2">
      <c r="A47" s="65" t="s">
        <v>289</v>
      </c>
      <c r="B47" s="65" t="s">
        <v>211</v>
      </c>
      <c r="C47" s="425" t="s">
        <v>44</v>
      </c>
      <c r="D47" s="83"/>
      <c r="E47" s="293"/>
      <c r="F47" s="130"/>
      <c r="G47" s="130"/>
      <c r="H47" s="131"/>
      <c r="I47" s="31"/>
      <c r="J47" s="32"/>
      <c r="K47" s="32"/>
      <c r="L47" s="33"/>
      <c r="M47" s="129"/>
      <c r="N47" s="130"/>
      <c r="O47" s="130"/>
      <c r="P47" s="131"/>
      <c r="Q47" s="31">
        <v>3</v>
      </c>
      <c r="R47" s="32">
        <v>1</v>
      </c>
      <c r="S47" s="32" t="s">
        <v>41</v>
      </c>
      <c r="T47" s="33">
        <v>4</v>
      </c>
      <c r="U47" s="129"/>
      <c r="V47" s="130"/>
      <c r="W47" s="130"/>
      <c r="X47" s="131"/>
      <c r="Y47" s="31"/>
      <c r="Z47" s="32"/>
      <c r="AA47" s="32"/>
      <c r="AB47" s="33"/>
      <c r="AC47" s="129"/>
      <c r="AD47" s="130"/>
      <c r="AE47" s="130"/>
      <c r="AF47" s="131"/>
      <c r="AG47" s="113" t="s">
        <v>363</v>
      </c>
      <c r="AH47" s="146" t="s">
        <v>177</v>
      </c>
    </row>
    <row r="48" spans="1:34" s="82" customFormat="1" x14ac:dyDescent="0.2">
      <c r="A48" s="65" t="s">
        <v>290</v>
      </c>
      <c r="B48" s="65" t="s">
        <v>212</v>
      </c>
      <c r="C48" s="430" t="s">
        <v>149</v>
      </c>
      <c r="D48" s="197"/>
      <c r="E48" s="84"/>
      <c r="F48" s="85"/>
      <c r="G48" s="86"/>
      <c r="H48" s="87"/>
      <c r="I48" s="79"/>
      <c r="J48" s="74"/>
      <c r="K48" s="74"/>
      <c r="L48" s="75"/>
      <c r="M48" s="88"/>
      <c r="N48" s="86"/>
      <c r="O48" s="86"/>
      <c r="P48" s="87"/>
      <c r="Q48" s="79"/>
      <c r="R48" s="74"/>
      <c r="S48" s="74"/>
      <c r="T48" s="75"/>
      <c r="U48" s="88"/>
      <c r="V48" s="86"/>
      <c r="W48" s="86"/>
      <c r="X48" s="87"/>
      <c r="Y48" s="79">
        <v>2</v>
      </c>
      <c r="Z48" s="74">
        <v>1</v>
      </c>
      <c r="AA48" s="74" t="s">
        <v>14</v>
      </c>
      <c r="AB48" s="75">
        <v>3</v>
      </c>
      <c r="AC48" s="84"/>
      <c r="AD48" s="85"/>
      <c r="AE48" s="85"/>
      <c r="AF48" s="89"/>
      <c r="AG48" s="22" t="s">
        <v>366</v>
      </c>
      <c r="AH48" s="434" t="s">
        <v>198</v>
      </c>
    </row>
    <row r="49" spans="1:37" ht="13.5" thickBot="1" x14ac:dyDescent="0.25">
      <c r="A49" s="174" t="s">
        <v>291</v>
      </c>
      <c r="B49" s="174" t="s">
        <v>213</v>
      </c>
      <c r="C49" s="428" t="s">
        <v>153</v>
      </c>
      <c r="D49" s="298"/>
      <c r="E49" s="310"/>
      <c r="F49" s="58"/>
      <c r="G49" s="58"/>
      <c r="H49" s="59"/>
      <c r="I49" s="34"/>
      <c r="J49" s="35"/>
      <c r="K49" s="35"/>
      <c r="L49" s="36"/>
      <c r="M49" s="166">
        <v>2</v>
      </c>
      <c r="N49" s="58">
        <v>0</v>
      </c>
      <c r="O49" s="58" t="s">
        <v>154</v>
      </c>
      <c r="P49" s="59">
        <v>2</v>
      </c>
      <c r="Q49" s="34"/>
      <c r="R49" s="35"/>
      <c r="S49" s="35"/>
      <c r="T49" s="36"/>
      <c r="U49" s="166"/>
      <c r="V49" s="58"/>
      <c r="W49" s="58"/>
      <c r="X49" s="59"/>
      <c r="Y49" s="34"/>
      <c r="Z49" s="35"/>
      <c r="AA49" s="35"/>
      <c r="AB49" s="36"/>
      <c r="AC49" s="350"/>
      <c r="AD49" s="351"/>
      <c r="AE49" s="351"/>
      <c r="AF49" s="352"/>
      <c r="AG49" s="66" t="s">
        <v>363</v>
      </c>
      <c r="AH49" s="392" t="s">
        <v>191</v>
      </c>
      <c r="AI49" s="2" t="s">
        <v>199</v>
      </c>
    </row>
    <row r="50" spans="1:37" ht="13.5" thickBot="1" x14ac:dyDescent="0.25">
      <c r="A50" s="396"/>
      <c r="B50" s="396"/>
      <c r="C50" s="309" t="s">
        <v>155</v>
      </c>
      <c r="D50" s="308">
        <f>H50+L50+P50+T50+X50+AB50+AF50</f>
        <v>14</v>
      </c>
      <c r="E50" s="237">
        <f t="shared" ref="E50:AD50" si="2">SUM(E45:E49)</f>
        <v>0</v>
      </c>
      <c r="F50" s="222">
        <f t="shared" si="2"/>
        <v>0</v>
      </c>
      <c r="G50" s="222"/>
      <c r="H50" s="238">
        <f t="shared" si="2"/>
        <v>0</v>
      </c>
      <c r="I50" s="237">
        <f t="shared" si="2"/>
        <v>3</v>
      </c>
      <c r="J50" s="222">
        <f t="shared" si="2"/>
        <v>1</v>
      </c>
      <c r="K50" s="222"/>
      <c r="L50" s="239">
        <f t="shared" si="2"/>
        <v>5</v>
      </c>
      <c r="M50" s="275">
        <f t="shared" si="2"/>
        <v>2</v>
      </c>
      <c r="N50" s="167">
        <f t="shared" si="2"/>
        <v>0</v>
      </c>
      <c r="O50" s="167"/>
      <c r="P50" s="168">
        <f t="shared" si="2"/>
        <v>2</v>
      </c>
      <c r="Q50" s="237">
        <f t="shared" si="2"/>
        <v>3</v>
      </c>
      <c r="R50" s="222">
        <f t="shared" si="2"/>
        <v>1</v>
      </c>
      <c r="S50" s="222"/>
      <c r="T50" s="239">
        <f t="shared" si="2"/>
        <v>4</v>
      </c>
      <c r="U50" s="220">
        <f t="shared" si="2"/>
        <v>0</v>
      </c>
      <c r="V50" s="222">
        <f t="shared" si="2"/>
        <v>0</v>
      </c>
      <c r="W50" s="222"/>
      <c r="X50" s="238">
        <f t="shared" si="2"/>
        <v>0</v>
      </c>
      <c r="Y50" s="237">
        <f t="shared" si="2"/>
        <v>2</v>
      </c>
      <c r="Z50" s="222">
        <f t="shared" si="2"/>
        <v>1</v>
      </c>
      <c r="AA50" s="222"/>
      <c r="AB50" s="222">
        <f t="shared" si="2"/>
        <v>3</v>
      </c>
      <c r="AC50" s="222">
        <f t="shared" si="2"/>
        <v>0</v>
      </c>
      <c r="AD50" s="222">
        <f t="shared" si="2"/>
        <v>0</v>
      </c>
      <c r="AE50" s="222"/>
      <c r="AF50" s="239">
        <f>SUM(AF45:AF49)</f>
        <v>0</v>
      </c>
      <c r="AG50" s="435"/>
      <c r="AH50" s="276"/>
    </row>
    <row r="51" spans="1:37" ht="13.5" thickBot="1" x14ac:dyDescent="0.25">
      <c r="A51" s="206" t="s">
        <v>159</v>
      </c>
      <c r="B51" s="204"/>
      <c r="C51" s="462" t="s">
        <v>159</v>
      </c>
      <c r="D51" s="462"/>
      <c r="E51" s="462"/>
      <c r="F51" s="462"/>
      <c r="G51" s="462"/>
      <c r="H51" s="462"/>
      <c r="I51" s="462"/>
      <c r="J51" s="462"/>
      <c r="K51" s="462"/>
      <c r="L51" s="462"/>
      <c r="M51" s="462"/>
      <c r="N51" s="462"/>
      <c r="O51" s="462"/>
      <c r="P51" s="462"/>
      <c r="Q51" s="462"/>
      <c r="R51" s="462"/>
      <c r="S51" s="462"/>
      <c r="T51" s="462"/>
      <c r="U51" s="462"/>
      <c r="V51" s="462"/>
      <c r="W51" s="462"/>
      <c r="X51" s="462"/>
      <c r="Y51" s="462"/>
      <c r="Z51" s="462"/>
      <c r="AA51" s="462"/>
      <c r="AB51" s="462"/>
      <c r="AC51" s="462"/>
      <c r="AD51" s="462"/>
      <c r="AE51" s="462"/>
      <c r="AF51" s="462"/>
      <c r="AG51" s="462"/>
      <c r="AH51" s="463"/>
    </row>
    <row r="52" spans="1:37" s="156" customFormat="1" x14ac:dyDescent="0.2">
      <c r="A52" s="21" t="s">
        <v>292</v>
      </c>
      <c r="B52" s="355" t="s">
        <v>214</v>
      </c>
      <c r="C52" s="299" t="s">
        <v>173</v>
      </c>
      <c r="D52" s="297" t="s">
        <v>51</v>
      </c>
      <c r="E52" s="300"/>
      <c r="F52" s="45"/>
      <c r="G52" s="45"/>
      <c r="H52" s="301"/>
      <c r="I52" s="289">
        <v>0</v>
      </c>
      <c r="J52" s="265">
        <v>2</v>
      </c>
      <c r="K52" s="265" t="s">
        <v>16</v>
      </c>
      <c r="L52" s="290">
        <v>2</v>
      </c>
      <c r="M52" s="300"/>
      <c r="N52" s="45"/>
      <c r="O52" s="45"/>
      <c r="P52" s="301"/>
      <c r="Q52" s="289"/>
      <c r="R52" s="265"/>
      <c r="S52" s="265"/>
      <c r="T52" s="290"/>
      <c r="U52" s="300"/>
      <c r="V52" s="45"/>
      <c r="W52" s="45"/>
      <c r="X52" s="301"/>
      <c r="Y52" s="289"/>
      <c r="Z52" s="265"/>
      <c r="AA52" s="265"/>
      <c r="AB52" s="290"/>
      <c r="AC52" s="300"/>
      <c r="AD52" s="45"/>
      <c r="AE52" s="45"/>
      <c r="AF52" s="301"/>
      <c r="AG52" s="51" t="s">
        <v>367</v>
      </c>
      <c r="AH52" s="50" t="s">
        <v>174</v>
      </c>
      <c r="AI52" s="286"/>
      <c r="AJ52" s="286"/>
      <c r="AK52" s="286"/>
    </row>
    <row r="53" spans="1:37" s="156" customFormat="1" x14ac:dyDescent="0.2">
      <c r="A53" s="21" t="s">
        <v>293</v>
      </c>
      <c r="B53" s="21" t="s">
        <v>215</v>
      </c>
      <c r="C53" s="302" t="s">
        <v>175</v>
      </c>
      <c r="D53" s="113" t="s">
        <v>173</v>
      </c>
      <c r="E53" s="293"/>
      <c r="F53" s="130"/>
      <c r="G53" s="130"/>
      <c r="H53" s="291"/>
      <c r="I53" s="284"/>
      <c r="J53" s="32"/>
      <c r="K53" s="32"/>
      <c r="L53" s="285"/>
      <c r="M53" s="293">
        <v>2</v>
      </c>
      <c r="N53" s="130">
        <v>1</v>
      </c>
      <c r="O53" s="130" t="s">
        <v>14</v>
      </c>
      <c r="P53" s="291">
        <v>3</v>
      </c>
      <c r="Q53" s="284"/>
      <c r="R53" s="32"/>
      <c r="S53" s="32"/>
      <c r="T53" s="285"/>
      <c r="U53" s="293"/>
      <c r="V53" s="130"/>
      <c r="W53" s="130"/>
      <c r="X53" s="291"/>
      <c r="Y53" s="284"/>
      <c r="Z53" s="32"/>
      <c r="AA53" s="32"/>
      <c r="AB53" s="285"/>
      <c r="AC53" s="293"/>
      <c r="AD53" s="130"/>
      <c r="AE53" s="130"/>
      <c r="AF53" s="291"/>
      <c r="AG53" s="113" t="s">
        <v>367</v>
      </c>
      <c r="AH53" s="146" t="s">
        <v>174</v>
      </c>
      <c r="AI53" s="286"/>
      <c r="AJ53" s="286"/>
      <c r="AK53" s="286"/>
    </row>
    <row r="54" spans="1:37" x14ac:dyDescent="0.2">
      <c r="A54" s="21" t="s">
        <v>101</v>
      </c>
      <c r="B54" s="21" t="s">
        <v>216</v>
      </c>
      <c r="C54" s="302" t="s">
        <v>17</v>
      </c>
      <c r="D54" s="83"/>
      <c r="E54" s="293"/>
      <c r="F54" s="130"/>
      <c r="G54" s="130"/>
      <c r="H54" s="291"/>
      <c r="I54" s="284"/>
      <c r="J54" s="32"/>
      <c r="K54" s="32"/>
      <c r="L54" s="285"/>
      <c r="M54" s="293">
        <v>2</v>
      </c>
      <c r="N54" s="130">
        <v>2</v>
      </c>
      <c r="O54" s="27" t="s">
        <v>14</v>
      </c>
      <c r="P54" s="292">
        <v>4</v>
      </c>
      <c r="Q54" s="295"/>
      <c r="R54" s="24"/>
      <c r="S54" s="24"/>
      <c r="T54" s="296"/>
      <c r="U54" s="293"/>
      <c r="V54" s="130"/>
      <c r="W54" s="130"/>
      <c r="X54" s="291"/>
      <c r="Y54" s="295"/>
      <c r="Z54" s="24"/>
      <c r="AA54" s="24"/>
      <c r="AB54" s="296"/>
      <c r="AC54" s="294"/>
      <c r="AD54" s="27"/>
      <c r="AE54" s="27"/>
      <c r="AF54" s="292"/>
      <c r="AG54" s="30" t="s">
        <v>362</v>
      </c>
      <c r="AH54" s="303" t="s">
        <v>72</v>
      </c>
    </row>
    <row r="55" spans="1:37" x14ac:dyDescent="0.2">
      <c r="A55" s="21" t="s">
        <v>294</v>
      </c>
      <c r="B55" s="21" t="s">
        <v>217</v>
      </c>
      <c r="C55" s="302" t="s">
        <v>18</v>
      </c>
      <c r="D55" s="83"/>
      <c r="E55" s="293"/>
      <c r="F55" s="130"/>
      <c r="G55" s="130"/>
      <c r="H55" s="291"/>
      <c r="I55" s="284">
        <v>1</v>
      </c>
      <c r="J55" s="32">
        <v>2</v>
      </c>
      <c r="K55" s="32" t="s">
        <v>14</v>
      </c>
      <c r="L55" s="285">
        <v>4</v>
      </c>
      <c r="M55" s="293"/>
      <c r="N55" s="130"/>
      <c r="O55" s="27"/>
      <c r="P55" s="292"/>
      <c r="Q55" s="295"/>
      <c r="R55" s="24"/>
      <c r="S55" s="24"/>
      <c r="T55" s="296"/>
      <c r="U55" s="294"/>
      <c r="V55" s="27"/>
      <c r="W55" s="27"/>
      <c r="X55" s="292"/>
      <c r="Y55" s="295"/>
      <c r="Z55" s="24"/>
      <c r="AA55" s="24"/>
      <c r="AB55" s="296"/>
      <c r="AC55" s="294"/>
      <c r="AD55" s="27"/>
      <c r="AE55" s="27"/>
      <c r="AF55" s="292"/>
      <c r="AG55" s="30" t="s">
        <v>361</v>
      </c>
      <c r="AH55" s="29" t="s">
        <v>143</v>
      </c>
    </row>
    <row r="56" spans="1:37" ht="13.5" thickBot="1" x14ac:dyDescent="0.25">
      <c r="A56" s="62" t="s">
        <v>295</v>
      </c>
      <c r="B56" s="62" t="s">
        <v>218</v>
      </c>
      <c r="C56" s="62" t="s">
        <v>91</v>
      </c>
      <c r="D56" s="298" t="s">
        <v>50</v>
      </c>
      <c r="E56" s="304"/>
      <c r="F56" s="53"/>
      <c r="G56" s="53"/>
      <c r="H56" s="305"/>
      <c r="I56" s="287">
        <v>2</v>
      </c>
      <c r="J56" s="186">
        <v>2</v>
      </c>
      <c r="K56" s="186" t="s">
        <v>14</v>
      </c>
      <c r="L56" s="288">
        <v>4</v>
      </c>
      <c r="M56" s="304"/>
      <c r="N56" s="53"/>
      <c r="O56" s="53"/>
      <c r="P56" s="305"/>
      <c r="Q56" s="55"/>
      <c r="R56" s="56"/>
      <c r="S56" s="56"/>
      <c r="T56" s="57"/>
      <c r="U56" s="304"/>
      <c r="V56" s="53"/>
      <c r="W56" s="53"/>
      <c r="X56" s="305"/>
      <c r="Y56" s="55"/>
      <c r="Z56" s="56"/>
      <c r="AA56" s="56"/>
      <c r="AB56" s="57"/>
      <c r="AC56" s="304"/>
      <c r="AD56" s="53"/>
      <c r="AE56" s="53"/>
      <c r="AF56" s="305"/>
      <c r="AG56" s="64" t="s">
        <v>361</v>
      </c>
      <c r="AH56" s="63" t="s">
        <v>34</v>
      </c>
    </row>
    <row r="57" spans="1:37" ht="13.5" thickBot="1" x14ac:dyDescent="0.25">
      <c r="A57" s="393"/>
      <c r="B57" s="393"/>
      <c r="C57" s="306" t="s">
        <v>155</v>
      </c>
      <c r="D57" s="308">
        <f>H57+L57+P57+T57+X57+AB57+AF57</f>
        <v>17</v>
      </c>
      <c r="E57" s="267">
        <f>SUM(E52:E56)</f>
        <v>0</v>
      </c>
      <c r="F57" s="268">
        <f t="shared" ref="F57:AF57" si="3">SUM(F52:F56)</f>
        <v>0</v>
      </c>
      <c r="G57" s="268"/>
      <c r="H57" s="269">
        <f t="shared" si="3"/>
        <v>0</v>
      </c>
      <c r="I57" s="270">
        <f t="shared" si="3"/>
        <v>3</v>
      </c>
      <c r="J57" s="268">
        <f t="shared" si="3"/>
        <v>6</v>
      </c>
      <c r="K57" s="268"/>
      <c r="L57" s="271">
        <f t="shared" si="3"/>
        <v>10</v>
      </c>
      <c r="M57" s="272">
        <f t="shared" si="3"/>
        <v>4</v>
      </c>
      <c r="N57" s="273">
        <f t="shared" si="3"/>
        <v>3</v>
      </c>
      <c r="O57" s="273"/>
      <c r="P57" s="274">
        <f t="shared" si="3"/>
        <v>7</v>
      </c>
      <c r="Q57" s="270">
        <f t="shared" si="3"/>
        <v>0</v>
      </c>
      <c r="R57" s="268">
        <f t="shared" si="3"/>
        <v>0</v>
      </c>
      <c r="S57" s="268"/>
      <c r="T57" s="271">
        <f t="shared" si="3"/>
        <v>0</v>
      </c>
      <c r="U57" s="267">
        <f t="shared" si="3"/>
        <v>0</v>
      </c>
      <c r="V57" s="268">
        <f t="shared" si="3"/>
        <v>0</v>
      </c>
      <c r="W57" s="268"/>
      <c r="X57" s="269">
        <f t="shared" si="3"/>
        <v>0</v>
      </c>
      <c r="Y57" s="270">
        <f t="shared" si="3"/>
        <v>0</v>
      </c>
      <c r="Z57" s="268">
        <f t="shared" si="3"/>
        <v>0</v>
      </c>
      <c r="AA57" s="268"/>
      <c r="AB57" s="268">
        <f t="shared" si="3"/>
        <v>0</v>
      </c>
      <c r="AC57" s="268">
        <f t="shared" si="3"/>
        <v>0</v>
      </c>
      <c r="AD57" s="268">
        <f t="shared" si="3"/>
        <v>0</v>
      </c>
      <c r="AE57" s="268"/>
      <c r="AF57" s="268">
        <f t="shared" si="3"/>
        <v>0</v>
      </c>
      <c r="AG57" s="435"/>
      <c r="AH57" s="277"/>
    </row>
    <row r="58" spans="1:37" ht="13.5" thickBot="1" x14ac:dyDescent="0.25">
      <c r="A58" s="393"/>
      <c r="B58" s="393"/>
      <c r="C58" s="306" t="s">
        <v>160</v>
      </c>
      <c r="D58" s="307">
        <f>D43+D50+D57</f>
        <v>69</v>
      </c>
      <c r="E58" s="267">
        <f>E43+E50+E57</f>
        <v>12</v>
      </c>
      <c r="F58" s="268">
        <f>F43+F50+F57</f>
        <v>17</v>
      </c>
      <c r="G58" s="268"/>
      <c r="H58" s="269">
        <f>H43+H50+H57</f>
        <v>26</v>
      </c>
      <c r="I58" s="270">
        <f>I43+I50+I57</f>
        <v>12</v>
      </c>
      <c r="J58" s="268">
        <f>J43+J50+J57</f>
        <v>14</v>
      </c>
      <c r="K58" s="268"/>
      <c r="L58" s="271">
        <f>L43+L50+L57</f>
        <v>27</v>
      </c>
      <c r="M58" s="272">
        <f>M43+M50+M57</f>
        <v>6</v>
      </c>
      <c r="N58" s="273">
        <f>N43+N50+N57</f>
        <v>3</v>
      </c>
      <c r="O58" s="273"/>
      <c r="P58" s="274">
        <f>P43+P50+P57</f>
        <v>9</v>
      </c>
      <c r="Q58" s="270">
        <f>Q43+Q50+Q57</f>
        <v>3</v>
      </c>
      <c r="R58" s="268">
        <f>R43+R50+R57</f>
        <v>1</v>
      </c>
      <c r="S58" s="268"/>
      <c r="T58" s="271">
        <f>T43+T50+T57</f>
        <v>4</v>
      </c>
      <c r="U58" s="267">
        <f>U43+U50+U57</f>
        <v>0</v>
      </c>
      <c r="V58" s="268">
        <f>V43+V50+V57</f>
        <v>0</v>
      </c>
      <c r="W58" s="268"/>
      <c r="X58" s="269">
        <f>X43+X50+X57</f>
        <v>0</v>
      </c>
      <c r="Y58" s="270">
        <f>Y43+Y50+Y57</f>
        <v>2</v>
      </c>
      <c r="Z58" s="268">
        <f>Z43+Z50+Z57</f>
        <v>1</v>
      </c>
      <c r="AA58" s="268"/>
      <c r="AB58" s="268">
        <f>AB43+AB50+AB57</f>
        <v>3</v>
      </c>
      <c r="AC58" s="268">
        <f>AC43+AC50+AC57</f>
        <v>0</v>
      </c>
      <c r="AD58" s="268">
        <f>AD43+AD50+AD57</f>
        <v>0</v>
      </c>
      <c r="AE58" s="268"/>
      <c r="AF58" s="268">
        <f>AF43+AF50+AF57</f>
        <v>0</v>
      </c>
      <c r="AG58" s="435"/>
      <c r="AH58" s="277"/>
    </row>
    <row r="59" spans="1:37" ht="16.5" thickBot="1" x14ac:dyDescent="0.25">
      <c r="A59" s="474" t="s">
        <v>162</v>
      </c>
      <c r="B59" s="491"/>
      <c r="C59" s="491"/>
      <c r="D59" s="491"/>
      <c r="E59" s="491"/>
      <c r="F59" s="491"/>
      <c r="G59" s="491"/>
      <c r="H59" s="491"/>
      <c r="I59" s="491"/>
      <c r="J59" s="491"/>
      <c r="K59" s="491"/>
      <c r="L59" s="491"/>
      <c r="M59" s="491"/>
      <c r="N59" s="491"/>
      <c r="O59" s="491"/>
      <c r="P59" s="491"/>
      <c r="Q59" s="491"/>
      <c r="R59" s="491"/>
      <c r="S59" s="491"/>
      <c r="T59" s="491"/>
      <c r="U59" s="491"/>
      <c r="V59" s="491"/>
      <c r="W59" s="491"/>
      <c r="X59" s="491"/>
      <c r="Y59" s="491"/>
      <c r="Z59" s="491"/>
      <c r="AA59" s="491"/>
      <c r="AB59" s="491"/>
      <c r="AC59" s="491"/>
      <c r="AD59" s="491"/>
      <c r="AE59" s="491"/>
      <c r="AF59" s="491"/>
      <c r="AG59" s="491"/>
      <c r="AH59" s="476"/>
    </row>
    <row r="60" spans="1:37" ht="13.5" thickBot="1" x14ac:dyDescent="0.25">
      <c r="A60" s="500" t="s">
        <v>20</v>
      </c>
      <c r="B60" s="501"/>
      <c r="C60" s="501"/>
      <c r="D60" s="501"/>
      <c r="E60" s="501"/>
      <c r="F60" s="501"/>
      <c r="G60" s="501"/>
      <c r="H60" s="501"/>
      <c r="I60" s="501"/>
      <c r="J60" s="501"/>
      <c r="K60" s="501"/>
      <c r="L60" s="501"/>
      <c r="M60" s="501"/>
      <c r="N60" s="501"/>
      <c r="O60" s="501"/>
      <c r="P60" s="501"/>
      <c r="Q60" s="501"/>
      <c r="R60" s="501"/>
      <c r="S60" s="501"/>
      <c r="T60" s="501"/>
      <c r="U60" s="501"/>
      <c r="V60" s="501"/>
      <c r="W60" s="501"/>
      <c r="X60" s="501"/>
      <c r="Y60" s="501"/>
      <c r="Z60" s="501"/>
      <c r="AA60" s="501"/>
      <c r="AB60" s="501"/>
      <c r="AC60" s="501"/>
      <c r="AD60" s="501"/>
      <c r="AE60" s="501"/>
      <c r="AF60" s="501"/>
      <c r="AG60" s="501"/>
      <c r="AH60" s="502"/>
    </row>
    <row r="61" spans="1:37" x14ac:dyDescent="0.2">
      <c r="A61" s="12" t="s">
        <v>103</v>
      </c>
      <c r="B61" s="12" t="s">
        <v>219</v>
      </c>
      <c r="C61" s="20" t="s">
        <v>52</v>
      </c>
      <c r="D61" s="195" t="s">
        <v>51</v>
      </c>
      <c r="E61" s="16"/>
      <c r="F61" s="17"/>
      <c r="G61" s="17"/>
      <c r="H61" s="18"/>
      <c r="I61" s="213"/>
      <c r="J61" s="149"/>
      <c r="K61" s="149"/>
      <c r="L61" s="214"/>
      <c r="M61" s="16">
        <v>2</v>
      </c>
      <c r="N61" s="17">
        <v>2</v>
      </c>
      <c r="O61" s="17" t="s">
        <v>14</v>
      </c>
      <c r="P61" s="18">
        <v>4</v>
      </c>
      <c r="Q61" s="148"/>
      <c r="R61" s="149"/>
      <c r="S61" s="149"/>
      <c r="T61" s="150"/>
      <c r="U61" s="16"/>
      <c r="V61" s="17"/>
      <c r="W61" s="17"/>
      <c r="X61" s="18"/>
      <c r="Y61" s="148"/>
      <c r="Z61" s="149"/>
      <c r="AA61" s="149"/>
      <c r="AB61" s="150"/>
      <c r="AC61" s="16"/>
      <c r="AD61" s="17"/>
      <c r="AE61" s="17"/>
      <c r="AF61" s="18"/>
      <c r="AG61" s="19" t="s">
        <v>362</v>
      </c>
      <c r="AH61" s="20" t="s">
        <v>72</v>
      </c>
    </row>
    <row r="62" spans="1:37" ht="13.5" thickBot="1" x14ac:dyDescent="0.25">
      <c r="A62" s="62" t="s">
        <v>296</v>
      </c>
      <c r="B62" s="62" t="s">
        <v>220</v>
      </c>
      <c r="C62" s="66" t="s">
        <v>21</v>
      </c>
      <c r="D62" s="196" t="s">
        <v>51</v>
      </c>
      <c r="E62" s="52"/>
      <c r="F62" s="53"/>
      <c r="G62" s="53"/>
      <c r="H62" s="54"/>
      <c r="I62" s="55"/>
      <c r="J62" s="56"/>
      <c r="K62" s="56"/>
      <c r="L62" s="57"/>
      <c r="M62" s="52"/>
      <c r="N62" s="53"/>
      <c r="O62" s="53"/>
      <c r="P62" s="54"/>
      <c r="Q62" s="287">
        <v>1</v>
      </c>
      <c r="R62" s="186">
        <v>2</v>
      </c>
      <c r="S62" s="186" t="s">
        <v>41</v>
      </c>
      <c r="T62" s="288">
        <v>3</v>
      </c>
      <c r="U62" s="52"/>
      <c r="V62" s="53"/>
      <c r="W62" s="53"/>
      <c r="X62" s="54"/>
      <c r="Y62" s="212"/>
      <c r="Z62" s="56"/>
      <c r="AA62" s="56"/>
      <c r="AB62" s="210"/>
      <c r="AC62" s="52"/>
      <c r="AD62" s="53"/>
      <c r="AE62" s="53"/>
      <c r="AF62" s="54"/>
      <c r="AG62" s="63" t="s">
        <v>362</v>
      </c>
      <c r="AH62" s="64" t="s">
        <v>72</v>
      </c>
    </row>
    <row r="63" spans="1:37" ht="13.5" thickBot="1" x14ac:dyDescent="0.25">
      <c r="A63" s="393"/>
      <c r="B63" s="393"/>
      <c r="C63" s="309" t="s">
        <v>155</v>
      </c>
      <c r="D63" s="308">
        <f>H63+L63+P63+T63+X63+AB63+AF63</f>
        <v>7</v>
      </c>
      <c r="E63" s="220">
        <f>SUM(E61:E62)</f>
        <v>0</v>
      </c>
      <c r="F63" s="222">
        <f t="shared" ref="F63:AF63" si="4">SUM(F61:F62)</f>
        <v>0</v>
      </c>
      <c r="G63" s="222"/>
      <c r="H63" s="238">
        <f t="shared" si="4"/>
        <v>0</v>
      </c>
      <c r="I63" s="220">
        <f t="shared" si="4"/>
        <v>0</v>
      </c>
      <c r="J63" s="222">
        <f t="shared" si="4"/>
        <v>0</v>
      </c>
      <c r="K63" s="222"/>
      <c r="L63" s="238">
        <f t="shared" si="4"/>
        <v>0</v>
      </c>
      <c r="M63" s="220">
        <f t="shared" si="4"/>
        <v>2</v>
      </c>
      <c r="N63" s="222">
        <f t="shared" si="4"/>
        <v>2</v>
      </c>
      <c r="O63" s="222"/>
      <c r="P63" s="238">
        <f t="shared" si="4"/>
        <v>4</v>
      </c>
      <c r="Q63" s="220">
        <f t="shared" si="4"/>
        <v>1</v>
      </c>
      <c r="R63" s="222">
        <f t="shared" si="4"/>
        <v>2</v>
      </c>
      <c r="S63" s="222">
        <f t="shared" si="4"/>
        <v>0</v>
      </c>
      <c r="T63" s="238">
        <f t="shared" si="4"/>
        <v>3</v>
      </c>
      <c r="U63" s="220">
        <f t="shared" si="4"/>
        <v>0</v>
      </c>
      <c r="V63" s="222">
        <f t="shared" si="4"/>
        <v>0</v>
      </c>
      <c r="W63" s="222">
        <f t="shared" si="4"/>
        <v>0</v>
      </c>
      <c r="X63" s="238">
        <f t="shared" si="4"/>
        <v>0</v>
      </c>
      <c r="Y63" s="220">
        <f t="shared" si="4"/>
        <v>0</v>
      </c>
      <c r="Z63" s="222">
        <f t="shared" si="4"/>
        <v>0</v>
      </c>
      <c r="AA63" s="222">
        <f t="shared" si="4"/>
        <v>0</v>
      </c>
      <c r="AB63" s="238">
        <f t="shared" si="4"/>
        <v>0</v>
      </c>
      <c r="AC63" s="220">
        <f t="shared" si="4"/>
        <v>0</v>
      </c>
      <c r="AD63" s="222">
        <f t="shared" si="4"/>
        <v>0</v>
      </c>
      <c r="AE63" s="222">
        <f t="shared" si="4"/>
        <v>0</v>
      </c>
      <c r="AF63" s="238">
        <f t="shared" si="4"/>
        <v>0</v>
      </c>
      <c r="AG63" s="221"/>
      <c r="AH63" s="276"/>
    </row>
    <row r="64" spans="1:37" ht="13.5" thickBot="1" x14ac:dyDescent="0.25">
      <c r="A64" s="493" t="s">
        <v>22</v>
      </c>
      <c r="B64" s="494"/>
      <c r="C64" s="494"/>
      <c r="D64" s="494"/>
      <c r="E64" s="494"/>
      <c r="F64" s="494"/>
      <c r="G64" s="494"/>
      <c r="H64" s="494"/>
      <c r="I64" s="494"/>
      <c r="J64" s="494"/>
      <c r="K64" s="494"/>
      <c r="L64" s="494"/>
      <c r="M64" s="494"/>
      <c r="N64" s="494"/>
      <c r="O64" s="494"/>
      <c r="P64" s="494"/>
      <c r="Q64" s="494"/>
      <c r="R64" s="494"/>
      <c r="S64" s="494"/>
      <c r="T64" s="494"/>
      <c r="U64" s="494"/>
      <c r="V64" s="494"/>
      <c r="W64" s="494"/>
      <c r="X64" s="494"/>
      <c r="Y64" s="494"/>
      <c r="Z64" s="494"/>
      <c r="AA64" s="494"/>
      <c r="AB64" s="494"/>
      <c r="AC64" s="494"/>
      <c r="AD64" s="494"/>
      <c r="AE64" s="494"/>
      <c r="AF64" s="494"/>
      <c r="AG64" s="494"/>
      <c r="AH64" s="495"/>
    </row>
    <row r="65" spans="1:34" x14ac:dyDescent="0.2">
      <c r="A65" s="12" t="s">
        <v>297</v>
      </c>
      <c r="B65" s="12" t="s">
        <v>221</v>
      </c>
      <c r="C65" s="67" t="s">
        <v>53</v>
      </c>
      <c r="D65" s="191" t="s">
        <v>50</v>
      </c>
      <c r="E65" s="16"/>
      <c r="F65" s="17"/>
      <c r="G65" s="17"/>
      <c r="H65" s="18"/>
      <c r="I65" s="213"/>
      <c r="J65" s="149"/>
      <c r="K65" s="149"/>
      <c r="L65" s="214"/>
      <c r="M65" s="16">
        <v>2</v>
      </c>
      <c r="N65" s="17">
        <v>2</v>
      </c>
      <c r="O65" s="17" t="s">
        <v>41</v>
      </c>
      <c r="P65" s="18">
        <v>4</v>
      </c>
      <c r="Q65" s="13"/>
      <c r="R65" s="14"/>
      <c r="S65" s="14"/>
      <c r="T65" s="15"/>
      <c r="U65" s="16"/>
      <c r="V65" s="17"/>
      <c r="W65" s="17"/>
      <c r="X65" s="18"/>
      <c r="Y65" s="13"/>
      <c r="Z65" s="14"/>
      <c r="AA65" s="14"/>
      <c r="AB65" s="15"/>
      <c r="AC65" s="16"/>
      <c r="AD65" s="17"/>
      <c r="AE65" s="17"/>
      <c r="AF65" s="18"/>
      <c r="AG65" s="450" t="s">
        <v>361</v>
      </c>
      <c r="AH65" s="20" t="s">
        <v>139</v>
      </c>
    </row>
    <row r="66" spans="1:34" ht="13.5" thickBot="1" x14ac:dyDescent="0.25">
      <c r="A66" s="62" t="s">
        <v>104</v>
      </c>
      <c r="B66" s="174" t="s">
        <v>222</v>
      </c>
      <c r="C66" s="43" t="s">
        <v>54</v>
      </c>
      <c r="D66" s="193" t="s">
        <v>91</v>
      </c>
      <c r="E66" s="40"/>
      <c r="F66" s="41"/>
      <c r="G66" s="41"/>
      <c r="H66" s="42"/>
      <c r="I66" s="282"/>
      <c r="J66" s="38"/>
      <c r="K66" s="38"/>
      <c r="L66" s="283"/>
      <c r="M66" s="40"/>
      <c r="N66" s="41"/>
      <c r="O66" s="41"/>
      <c r="P66" s="42"/>
      <c r="Q66" s="34">
        <v>2</v>
      </c>
      <c r="R66" s="35">
        <v>2</v>
      </c>
      <c r="S66" s="35" t="s">
        <v>14</v>
      </c>
      <c r="T66" s="36">
        <v>4</v>
      </c>
      <c r="U66" s="40"/>
      <c r="V66" s="41"/>
      <c r="W66" s="41"/>
      <c r="X66" s="42"/>
      <c r="Y66" s="37"/>
      <c r="Z66" s="38"/>
      <c r="AA66" s="38"/>
      <c r="AB66" s="39"/>
      <c r="AC66" s="40"/>
      <c r="AD66" s="41"/>
      <c r="AE66" s="41"/>
      <c r="AF66" s="42"/>
      <c r="AG66" s="60" t="s">
        <v>361</v>
      </c>
      <c r="AH66" s="61" t="s">
        <v>139</v>
      </c>
    </row>
    <row r="67" spans="1:34" ht="13.5" thickBot="1" x14ac:dyDescent="0.25">
      <c r="A67" s="393"/>
      <c r="B67" s="393"/>
      <c r="C67" s="309" t="s">
        <v>155</v>
      </c>
      <c r="D67" s="308">
        <f>H67+L67+P67+T67+X67+AB67+AF67</f>
        <v>8</v>
      </c>
      <c r="E67" s="220">
        <f>SUM(E65:E66)</f>
        <v>0</v>
      </c>
      <c r="F67" s="222">
        <f t="shared" ref="F67:AF67" si="5">SUM(F65:F66)</f>
        <v>0</v>
      </c>
      <c r="G67" s="222"/>
      <c r="H67" s="238">
        <f t="shared" si="5"/>
        <v>0</v>
      </c>
      <c r="I67" s="220">
        <f t="shared" si="5"/>
        <v>0</v>
      </c>
      <c r="J67" s="222">
        <f t="shared" si="5"/>
        <v>0</v>
      </c>
      <c r="K67" s="222"/>
      <c r="L67" s="238">
        <f t="shared" si="5"/>
        <v>0</v>
      </c>
      <c r="M67" s="220">
        <f t="shared" si="5"/>
        <v>2</v>
      </c>
      <c r="N67" s="222">
        <f t="shared" si="5"/>
        <v>2</v>
      </c>
      <c r="O67" s="222"/>
      <c r="P67" s="238">
        <f t="shared" si="5"/>
        <v>4</v>
      </c>
      <c r="Q67" s="220">
        <f t="shared" si="5"/>
        <v>2</v>
      </c>
      <c r="R67" s="222">
        <f t="shared" si="5"/>
        <v>2</v>
      </c>
      <c r="S67" s="222">
        <f t="shared" si="5"/>
        <v>0</v>
      </c>
      <c r="T67" s="238">
        <f t="shared" si="5"/>
        <v>4</v>
      </c>
      <c r="U67" s="220">
        <f t="shared" si="5"/>
        <v>0</v>
      </c>
      <c r="V67" s="222">
        <f t="shared" si="5"/>
        <v>0</v>
      </c>
      <c r="W67" s="222">
        <f t="shared" si="5"/>
        <v>0</v>
      </c>
      <c r="X67" s="238">
        <f t="shared" si="5"/>
        <v>0</v>
      </c>
      <c r="Y67" s="220">
        <f t="shared" si="5"/>
        <v>0</v>
      </c>
      <c r="Z67" s="222">
        <f t="shared" si="5"/>
        <v>0</v>
      </c>
      <c r="AA67" s="222">
        <f t="shared" si="5"/>
        <v>0</v>
      </c>
      <c r="AB67" s="238">
        <f t="shared" si="5"/>
        <v>0</v>
      </c>
      <c r="AC67" s="220">
        <f t="shared" si="5"/>
        <v>0</v>
      </c>
      <c r="AD67" s="222">
        <f t="shared" si="5"/>
        <v>0</v>
      </c>
      <c r="AE67" s="222">
        <f t="shared" si="5"/>
        <v>0</v>
      </c>
      <c r="AF67" s="238">
        <f t="shared" si="5"/>
        <v>0</v>
      </c>
      <c r="AG67" s="221"/>
      <c r="AH67" s="276"/>
    </row>
    <row r="68" spans="1:34" ht="13.5" thickBot="1" x14ac:dyDescent="0.25">
      <c r="A68" s="493" t="s">
        <v>58</v>
      </c>
      <c r="B68" s="494"/>
      <c r="C68" s="494"/>
      <c r="D68" s="494"/>
      <c r="E68" s="494"/>
      <c r="F68" s="494"/>
      <c r="G68" s="494"/>
      <c r="H68" s="494"/>
      <c r="I68" s="494"/>
      <c r="J68" s="494"/>
      <c r="K68" s="494"/>
      <c r="L68" s="494"/>
      <c r="M68" s="494"/>
      <c r="N68" s="494"/>
      <c r="O68" s="494"/>
      <c r="P68" s="494"/>
      <c r="Q68" s="494"/>
      <c r="R68" s="494"/>
      <c r="S68" s="494"/>
      <c r="T68" s="494"/>
      <c r="U68" s="494"/>
      <c r="V68" s="494"/>
      <c r="W68" s="494"/>
      <c r="X68" s="494"/>
      <c r="Y68" s="494"/>
      <c r="Z68" s="494"/>
      <c r="AA68" s="494"/>
      <c r="AB68" s="494"/>
      <c r="AC68" s="494"/>
      <c r="AD68" s="494"/>
      <c r="AE68" s="494"/>
      <c r="AF68" s="494"/>
      <c r="AG68" s="494"/>
      <c r="AH68" s="495"/>
    </row>
    <row r="69" spans="1:34" s="82" customFormat="1" x14ac:dyDescent="0.2">
      <c r="A69" s="12" t="s">
        <v>298</v>
      </c>
      <c r="B69" s="12" t="s">
        <v>223</v>
      </c>
      <c r="C69" s="68" t="s">
        <v>62</v>
      </c>
      <c r="D69" s="191" t="s">
        <v>29</v>
      </c>
      <c r="E69" s="69"/>
      <c r="F69" s="70"/>
      <c r="G69" s="70"/>
      <c r="H69" s="71"/>
      <c r="I69" s="72"/>
      <c r="J69" s="73"/>
      <c r="K69" s="74"/>
      <c r="L69" s="75"/>
      <c r="M69" s="76">
        <v>2</v>
      </c>
      <c r="N69" s="77">
        <v>2</v>
      </c>
      <c r="O69" s="77" t="s">
        <v>14</v>
      </c>
      <c r="P69" s="78">
        <v>4</v>
      </c>
      <c r="Q69" s="79"/>
      <c r="R69" s="74"/>
      <c r="S69" s="74"/>
      <c r="T69" s="75"/>
      <c r="U69" s="76"/>
      <c r="V69" s="77"/>
      <c r="W69" s="77"/>
      <c r="X69" s="78"/>
      <c r="Y69" s="72"/>
      <c r="Z69" s="73"/>
      <c r="AA69" s="73"/>
      <c r="AB69" s="80"/>
      <c r="AC69" s="69"/>
      <c r="AD69" s="70"/>
      <c r="AE69" s="70"/>
      <c r="AF69" s="71"/>
      <c r="AG69" s="81" t="s">
        <v>364</v>
      </c>
      <c r="AH69" s="68" t="s">
        <v>191</v>
      </c>
    </row>
    <row r="70" spans="1:34" s="82" customFormat="1" x14ac:dyDescent="0.2">
      <c r="A70" s="21" t="s">
        <v>299</v>
      </c>
      <c r="B70" s="21" t="s">
        <v>269</v>
      </c>
      <c r="C70" s="83" t="s">
        <v>281</v>
      </c>
      <c r="D70" s="192" t="s">
        <v>50</v>
      </c>
      <c r="E70" s="84"/>
      <c r="F70" s="85"/>
      <c r="G70" s="86"/>
      <c r="H70" s="87"/>
      <c r="I70" s="79"/>
      <c r="J70" s="74"/>
      <c r="K70" s="74"/>
      <c r="L70" s="75"/>
      <c r="M70" s="88">
        <v>2</v>
      </c>
      <c r="N70" s="86">
        <v>1</v>
      </c>
      <c r="O70" s="86" t="s">
        <v>14</v>
      </c>
      <c r="P70" s="87">
        <v>3</v>
      </c>
      <c r="Q70" s="79"/>
      <c r="R70" s="74"/>
      <c r="S70" s="74"/>
      <c r="T70" s="75"/>
      <c r="U70" s="88"/>
      <c r="V70" s="86"/>
      <c r="W70" s="86"/>
      <c r="X70" s="87"/>
      <c r="Y70" s="72"/>
      <c r="Z70" s="73"/>
      <c r="AA70" s="73"/>
      <c r="AB70" s="80"/>
      <c r="AC70" s="84"/>
      <c r="AD70" s="85"/>
      <c r="AE70" s="85"/>
      <c r="AF70" s="89"/>
      <c r="AG70" s="90" t="s">
        <v>368</v>
      </c>
      <c r="AH70" s="83" t="s">
        <v>71</v>
      </c>
    </row>
    <row r="71" spans="1:34" s="82" customFormat="1" x14ac:dyDescent="0.2">
      <c r="A71" s="21" t="s">
        <v>300</v>
      </c>
      <c r="B71" s="21" t="s">
        <v>224</v>
      </c>
      <c r="C71" s="83" t="s">
        <v>63</v>
      </c>
      <c r="D71" s="192" t="s">
        <v>62</v>
      </c>
      <c r="E71" s="84"/>
      <c r="F71" s="85"/>
      <c r="G71" s="85"/>
      <c r="H71" s="89"/>
      <c r="I71" s="72"/>
      <c r="J71" s="73"/>
      <c r="K71" s="74"/>
      <c r="L71" s="75"/>
      <c r="M71" s="88"/>
      <c r="N71" s="86"/>
      <c r="O71" s="86"/>
      <c r="P71" s="87"/>
      <c r="Q71" s="79">
        <v>2</v>
      </c>
      <c r="R71" s="74">
        <v>1</v>
      </c>
      <c r="S71" s="74" t="s">
        <v>14</v>
      </c>
      <c r="T71" s="75">
        <v>3</v>
      </c>
      <c r="U71" s="88"/>
      <c r="V71" s="86"/>
      <c r="W71" s="86"/>
      <c r="X71" s="87"/>
      <c r="Y71" s="72"/>
      <c r="Z71" s="73"/>
      <c r="AA71" s="73"/>
      <c r="AB71" s="80"/>
      <c r="AC71" s="84"/>
      <c r="AD71" s="85"/>
      <c r="AE71" s="85"/>
      <c r="AF71" s="89"/>
      <c r="AG71" s="90" t="s">
        <v>363</v>
      </c>
      <c r="AH71" s="83" t="s">
        <v>33</v>
      </c>
    </row>
    <row r="72" spans="1:34" s="82" customFormat="1" x14ac:dyDescent="0.2">
      <c r="A72" s="21" t="s">
        <v>301</v>
      </c>
      <c r="B72" s="21" t="s">
        <v>225</v>
      </c>
      <c r="C72" s="83" t="s">
        <v>47</v>
      </c>
      <c r="D72" s="83" t="s">
        <v>46</v>
      </c>
      <c r="E72" s="84"/>
      <c r="F72" s="85"/>
      <c r="G72" s="86"/>
      <c r="H72" s="87"/>
      <c r="I72" s="79"/>
      <c r="J72" s="74"/>
      <c r="K72" s="74"/>
      <c r="L72" s="75"/>
      <c r="M72" s="88"/>
      <c r="N72" s="86"/>
      <c r="O72" s="86"/>
      <c r="P72" s="87"/>
      <c r="Q72" s="79">
        <v>2</v>
      </c>
      <c r="R72" s="74">
        <v>1</v>
      </c>
      <c r="S72" s="74" t="s">
        <v>14</v>
      </c>
      <c r="T72" s="75">
        <v>3</v>
      </c>
      <c r="U72" s="88"/>
      <c r="V72" s="86"/>
      <c r="W72" s="86"/>
      <c r="X72" s="87"/>
      <c r="Y72" s="72"/>
      <c r="Z72" s="73"/>
      <c r="AA72" s="73"/>
      <c r="AB72" s="80"/>
      <c r="AC72" s="84"/>
      <c r="AD72" s="85"/>
      <c r="AE72" s="85"/>
      <c r="AF72" s="89"/>
      <c r="AG72" s="90" t="s">
        <v>368</v>
      </c>
      <c r="AH72" s="83" t="s">
        <v>140</v>
      </c>
    </row>
    <row r="73" spans="1:34" s="82" customFormat="1" x14ac:dyDescent="0.2">
      <c r="A73" s="21" t="s">
        <v>105</v>
      </c>
      <c r="B73" s="21" t="s">
        <v>226</v>
      </c>
      <c r="C73" s="83" t="s">
        <v>76</v>
      </c>
      <c r="D73" s="192" t="s">
        <v>62</v>
      </c>
      <c r="E73" s="91"/>
      <c r="F73" s="92"/>
      <c r="G73" s="92"/>
      <c r="H73" s="93"/>
      <c r="I73" s="94"/>
      <c r="J73" s="95"/>
      <c r="K73" s="96"/>
      <c r="L73" s="97"/>
      <c r="M73" s="98"/>
      <c r="N73" s="99"/>
      <c r="O73" s="99"/>
      <c r="P73" s="100"/>
      <c r="Q73" s="101">
        <v>2</v>
      </c>
      <c r="R73" s="96">
        <v>2</v>
      </c>
      <c r="S73" s="102" t="s">
        <v>41</v>
      </c>
      <c r="T73" s="97">
        <v>4</v>
      </c>
      <c r="U73" s="98"/>
      <c r="V73" s="99"/>
      <c r="W73" s="99"/>
      <c r="X73" s="100"/>
      <c r="Y73" s="94"/>
      <c r="Z73" s="95"/>
      <c r="AA73" s="95"/>
      <c r="AB73" s="103"/>
      <c r="AC73" s="91"/>
      <c r="AD73" s="92"/>
      <c r="AE73" s="92"/>
      <c r="AF73" s="93"/>
      <c r="AG73" s="90" t="s">
        <v>363</v>
      </c>
      <c r="AH73" s="83" t="s">
        <v>178</v>
      </c>
    </row>
    <row r="74" spans="1:34" s="82" customFormat="1" x14ac:dyDescent="0.2">
      <c r="A74" s="21" t="s">
        <v>106</v>
      </c>
      <c r="B74" s="21" t="s">
        <v>227</v>
      </c>
      <c r="C74" s="83" t="s">
        <v>48</v>
      </c>
      <c r="D74" s="192" t="s">
        <v>62</v>
      </c>
      <c r="E74" s="91"/>
      <c r="F74" s="92"/>
      <c r="G74" s="92"/>
      <c r="H74" s="93"/>
      <c r="I74" s="94"/>
      <c r="J74" s="95"/>
      <c r="K74" s="96"/>
      <c r="L74" s="105"/>
      <c r="M74" s="98"/>
      <c r="N74" s="99"/>
      <c r="O74" s="99"/>
      <c r="P74" s="100"/>
      <c r="Q74" s="101"/>
      <c r="R74" s="96"/>
      <c r="S74" s="96"/>
      <c r="T74" s="97"/>
      <c r="U74" s="98">
        <v>2</v>
      </c>
      <c r="V74" s="99">
        <v>1</v>
      </c>
      <c r="W74" s="99" t="s">
        <v>16</v>
      </c>
      <c r="X74" s="100">
        <v>3</v>
      </c>
      <c r="Y74" s="94"/>
      <c r="Z74" s="95"/>
      <c r="AA74" s="95"/>
      <c r="AB74" s="103"/>
      <c r="AC74" s="91"/>
      <c r="AD74" s="92"/>
      <c r="AE74" s="92"/>
      <c r="AF74" s="93"/>
      <c r="AG74" s="90" t="s">
        <v>363</v>
      </c>
      <c r="AH74" s="83" t="s">
        <v>191</v>
      </c>
    </row>
    <row r="75" spans="1:34" ht="13.5" thickBot="1" x14ac:dyDescent="0.25">
      <c r="A75" s="62" t="s">
        <v>326</v>
      </c>
      <c r="B75" s="62" t="s">
        <v>271</v>
      </c>
      <c r="C75" s="66" t="s">
        <v>30</v>
      </c>
      <c r="D75" s="196"/>
      <c r="E75" s="52"/>
      <c r="F75" s="53"/>
      <c r="G75" s="53"/>
      <c r="H75" s="54"/>
      <c r="I75" s="106"/>
      <c r="J75" s="107"/>
      <c r="K75" s="107"/>
      <c r="L75" s="108"/>
      <c r="M75" s="52"/>
      <c r="N75" s="53"/>
      <c r="O75" s="53"/>
      <c r="P75" s="54"/>
      <c r="Q75" s="106"/>
      <c r="R75" s="107"/>
      <c r="S75" s="107"/>
      <c r="T75" s="109"/>
      <c r="U75" s="350">
        <v>2</v>
      </c>
      <c r="V75" s="351">
        <v>1</v>
      </c>
      <c r="W75" s="351" t="s">
        <v>14</v>
      </c>
      <c r="X75" s="352">
        <v>3</v>
      </c>
      <c r="Y75" s="106"/>
      <c r="Z75" s="107"/>
      <c r="AA75" s="107"/>
      <c r="AB75" s="109"/>
      <c r="AC75" s="52"/>
      <c r="AD75" s="53"/>
      <c r="AE75" s="53"/>
      <c r="AF75" s="54"/>
      <c r="AG75" s="63" t="s">
        <v>363</v>
      </c>
      <c r="AH75" s="64" t="s">
        <v>36</v>
      </c>
    </row>
    <row r="76" spans="1:34" ht="13.5" thickBot="1" x14ac:dyDescent="0.25">
      <c r="A76" s="394"/>
      <c r="B76" s="394"/>
      <c r="C76" s="278" t="s">
        <v>155</v>
      </c>
      <c r="D76" s="431">
        <f>H76+L76+P76+T76+X76+AB76+AF76</f>
        <v>23</v>
      </c>
      <c r="E76" s="220">
        <f>SUM(E69:E75)</f>
        <v>0</v>
      </c>
      <c r="F76" s="222">
        <f>SUM(F69:F75)</f>
        <v>0</v>
      </c>
      <c r="G76" s="222"/>
      <c r="H76" s="238">
        <f>SUM(H69:H75)</f>
        <v>0</v>
      </c>
      <c r="I76" s="220">
        <f>SUM(I69:I75)</f>
        <v>0</v>
      </c>
      <c r="J76" s="222">
        <f>SUM(J69:J75)</f>
        <v>0</v>
      </c>
      <c r="K76" s="222"/>
      <c r="L76" s="238">
        <f>SUM(L69:L75)</f>
        <v>0</v>
      </c>
      <c r="M76" s="220">
        <f>SUM(M69:M75)</f>
        <v>4</v>
      </c>
      <c r="N76" s="222">
        <f>SUM(N69:N75)</f>
        <v>3</v>
      </c>
      <c r="O76" s="222"/>
      <c r="P76" s="238">
        <f t="shared" ref="P76:AF76" si="6">SUM(P69:P75)</f>
        <v>7</v>
      </c>
      <c r="Q76" s="220">
        <f t="shared" si="6"/>
        <v>6</v>
      </c>
      <c r="R76" s="222">
        <f t="shared" si="6"/>
        <v>4</v>
      </c>
      <c r="S76" s="222">
        <f t="shared" si="6"/>
        <v>0</v>
      </c>
      <c r="T76" s="238">
        <f t="shared" si="6"/>
        <v>10</v>
      </c>
      <c r="U76" s="220">
        <f t="shared" si="6"/>
        <v>4</v>
      </c>
      <c r="V76" s="222">
        <f t="shared" si="6"/>
        <v>2</v>
      </c>
      <c r="W76" s="222">
        <f t="shared" si="6"/>
        <v>0</v>
      </c>
      <c r="X76" s="238">
        <f t="shared" si="6"/>
        <v>6</v>
      </c>
      <c r="Y76" s="220">
        <f t="shared" si="6"/>
        <v>0</v>
      </c>
      <c r="Z76" s="222">
        <f t="shared" si="6"/>
        <v>0</v>
      </c>
      <c r="AA76" s="222">
        <f t="shared" si="6"/>
        <v>0</v>
      </c>
      <c r="AB76" s="238">
        <f t="shared" si="6"/>
        <v>0</v>
      </c>
      <c r="AC76" s="220">
        <f t="shared" si="6"/>
        <v>0</v>
      </c>
      <c r="AD76" s="222">
        <f t="shared" si="6"/>
        <v>0</v>
      </c>
      <c r="AE76" s="222">
        <f t="shared" si="6"/>
        <v>0</v>
      </c>
      <c r="AF76" s="238">
        <f t="shared" si="6"/>
        <v>0</v>
      </c>
      <c r="AG76" s="202"/>
      <c r="AH76" s="231"/>
    </row>
    <row r="77" spans="1:34" s="375" customFormat="1" ht="13.5" thickBot="1" x14ac:dyDescent="0.25">
      <c r="A77" s="500" t="s">
        <v>23</v>
      </c>
      <c r="B77" s="501"/>
      <c r="C77" s="501"/>
      <c r="D77" s="501"/>
      <c r="E77" s="501"/>
      <c r="F77" s="501"/>
      <c r="G77" s="501"/>
      <c r="H77" s="501"/>
      <c r="I77" s="501"/>
      <c r="J77" s="501"/>
      <c r="K77" s="501"/>
      <c r="L77" s="501"/>
      <c r="M77" s="501"/>
      <c r="N77" s="501"/>
      <c r="O77" s="501"/>
      <c r="P77" s="501"/>
      <c r="Q77" s="501"/>
      <c r="R77" s="501"/>
      <c r="S77" s="501"/>
      <c r="T77" s="501"/>
      <c r="U77" s="501"/>
      <c r="V77" s="501"/>
      <c r="W77" s="501"/>
      <c r="X77" s="501"/>
      <c r="Y77" s="501"/>
      <c r="Z77" s="501"/>
      <c r="AA77" s="501"/>
      <c r="AB77" s="501"/>
      <c r="AC77" s="501"/>
      <c r="AD77" s="501"/>
      <c r="AE77" s="501"/>
      <c r="AF77" s="501"/>
      <c r="AG77" s="501"/>
      <c r="AH77" s="502"/>
    </row>
    <row r="78" spans="1:34" ht="25.5" x14ac:dyDescent="0.2">
      <c r="A78" s="12" t="s">
        <v>302</v>
      </c>
      <c r="B78" s="12" t="s">
        <v>228</v>
      </c>
      <c r="C78" s="51" t="s">
        <v>24</v>
      </c>
      <c r="D78" s="191" t="s">
        <v>274</v>
      </c>
      <c r="E78" s="16"/>
      <c r="F78" s="17"/>
      <c r="G78" s="17"/>
      <c r="H78" s="18"/>
      <c r="I78" s="13"/>
      <c r="J78" s="14"/>
      <c r="K78" s="14"/>
      <c r="L78" s="15"/>
      <c r="M78" s="16"/>
      <c r="N78" s="17"/>
      <c r="O78" s="17"/>
      <c r="P78" s="18"/>
      <c r="Q78" s="110"/>
      <c r="R78" s="111"/>
      <c r="S78" s="111"/>
      <c r="T78" s="112"/>
      <c r="U78" s="16"/>
      <c r="V78" s="17"/>
      <c r="W78" s="17"/>
      <c r="X78" s="18"/>
      <c r="Y78" s="289">
        <v>2</v>
      </c>
      <c r="Z78" s="265">
        <v>0</v>
      </c>
      <c r="AA78" s="265" t="s">
        <v>16</v>
      </c>
      <c r="AB78" s="290">
        <v>2</v>
      </c>
      <c r="AC78" s="16"/>
      <c r="AD78" s="17"/>
      <c r="AE78" s="17"/>
      <c r="AF78" s="18"/>
      <c r="AG78" s="50" t="s">
        <v>369</v>
      </c>
      <c r="AH78" s="51" t="s">
        <v>179</v>
      </c>
    </row>
    <row r="79" spans="1:34" x14ac:dyDescent="0.2">
      <c r="A79" s="21" t="s">
        <v>107</v>
      </c>
      <c r="B79" s="21" t="s">
        <v>229</v>
      </c>
      <c r="C79" s="113" t="s">
        <v>25</v>
      </c>
      <c r="D79" s="192" t="s">
        <v>278</v>
      </c>
      <c r="E79" s="26"/>
      <c r="F79" s="27"/>
      <c r="G79" s="27"/>
      <c r="H79" s="28"/>
      <c r="I79" s="23"/>
      <c r="J79" s="24"/>
      <c r="K79" s="24"/>
      <c r="L79" s="25"/>
      <c r="M79" s="26"/>
      <c r="N79" s="27"/>
      <c r="O79" s="27"/>
      <c r="P79" s="28"/>
      <c r="Q79" s="114"/>
      <c r="R79" s="115"/>
      <c r="S79" s="115"/>
      <c r="T79" s="116"/>
      <c r="U79" s="129">
        <v>1</v>
      </c>
      <c r="V79" s="130">
        <v>2</v>
      </c>
      <c r="W79" s="130" t="s">
        <v>14</v>
      </c>
      <c r="X79" s="131">
        <v>3</v>
      </c>
      <c r="Y79" s="23"/>
      <c r="Z79" s="24"/>
      <c r="AA79" s="24"/>
      <c r="AB79" s="25"/>
      <c r="AC79" s="26"/>
      <c r="AD79" s="27"/>
      <c r="AE79" s="27"/>
      <c r="AF79" s="28"/>
      <c r="AG79" s="146" t="s">
        <v>280</v>
      </c>
      <c r="AH79" s="113" t="s">
        <v>37</v>
      </c>
    </row>
    <row r="80" spans="1:34" x14ac:dyDescent="0.2">
      <c r="A80" s="21" t="s">
        <v>303</v>
      </c>
      <c r="B80" s="21" t="s">
        <v>230</v>
      </c>
      <c r="C80" s="113" t="s">
        <v>65</v>
      </c>
      <c r="D80" s="192" t="s">
        <v>278</v>
      </c>
      <c r="E80" s="26"/>
      <c r="F80" s="27"/>
      <c r="G80" s="27"/>
      <c r="H80" s="28"/>
      <c r="I80" s="23"/>
      <c r="J80" s="24"/>
      <c r="K80" s="24"/>
      <c r="L80" s="25"/>
      <c r="M80" s="26"/>
      <c r="N80" s="27"/>
      <c r="O80" s="27"/>
      <c r="P80" s="28"/>
      <c r="Q80" s="114"/>
      <c r="R80" s="115"/>
      <c r="S80" s="115"/>
      <c r="T80" s="116"/>
      <c r="U80" s="26">
        <v>2</v>
      </c>
      <c r="V80" s="27">
        <v>2</v>
      </c>
      <c r="W80" s="27" t="s">
        <v>14</v>
      </c>
      <c r="X80" s="28">
        <v>4</v>
      </c>
      <c r="Y80" s="23"/>
      <c r="Z80" s="24"/>
      <c r="AA80" s="24"/>
      <c r="AB80" s="25"/>
      <c r="AC80" s="26"/>
      <c r="AD80" s="27"/>
      <c r="AE80" s="27"/>
      <c r="AF80" s="28"/>
      <c r="AG80" s="146" t="s">
        <v>83</v>
      </c>
      <c r="AH80" s="113" t="s">
        <v>73</v>
      </c>
    </row>
    <row r="81" spans="1:34" x14ac:dyDescent="0.2">
      <c r="A81" s="21" t="s">
        <v>108</v>
      </c>
      <c r="B81" s="21" t="s">
        <v>231</v>
      </c>
      <c r="C81" s="113" t="s">
        <v>90</v>
      </c>
      <c r="D81" s="198"/>
      <c r="E81" s="117"/>
      <c r="F81" s="118"/>
      <c r="G81" s="118"/>
      <c r="H81" s="119"/>
      <c r="I81" s="120"/>
      <c r="J81" s="121"/>
      <c r="K81" s="121"/>
      <c r="L81" s="122"/>
      <c r="M81" s="117"/>
      <c r="N81" s="118"/>
      <c r="O81" s="118"/>
      <c r="P81" s="119"/>
      <c r="Q81" s="123"/>
      <c r="R81" s="124"/>
      <c r="S81" s="124"/>
      <c r="T81" s="125"/>
      <c r="U81" s="26"/>
      <c r="V81" s="27"/>
      <c r="W81" s="27"/>
      <c r="X81" s="28"/>
      <c r="Y81" s="126">
        <v>2</v>
      </c>
      <c r="Z81" s="127">
        <v>2</v>
      </c>
      <c r="AA81" s="127" t="s">
        <v>14</v>
      </c>
      <c r="AB81" s="128">
        <v>4</v>
      </c>
      <c r="AC81" s="26"/>
      <c r="AD81" s="27"/>
      <c r="AE81" s="27"/>
      <c r="AF81" s="28"/>
      <c r="AG81" s="146" t="s">
        <v>83</v>
      </c>
      <c r="AH81" s="113" t="s">
        <v>35</v>
      </c>
    </row>
    <row r="82" spans="1:34" x14ac:dyDescent="0.2">
      <c r="A82" s="21" t="s">
        <v>304</v>
      </c>
      <c r="B82" s="21" t="s">
        <v>26</v>
      </c>
      <c r="C82" s="113" t="s">
        <v>26</v>
      </c>
      <c r="D82" s="198"/>
      <c r="E82" s="26"/>
      <c r="F82" s="27"/>
      <c r="G82" s="27"/>
      <c r="H82" s="28"/>
      <c r="I82" s="23"/>
      <c r="J82" s="24"/>
      <c r="K82" s="24"/>
      <c r="L82" s="25"/>
      <c r="M82" s="26"/>
      <c r="N82" s="27"/>
      <c r="O82" s="27"/>
      <c r="P82" s="28"/>
      <c r="Q82" s="114"/>
      <c r="R82" s="115"/>
      <c r="S82" s="115"/>
      <c r="T82" s="116"/>
      <c r="U82" s="129"/>
      <c r="V82" s="130"/>
      <c r="W82" s="130"/>
      <c r="X82" s="131"/>
      <c r="Y82" s="126">
        <v>2</v>
      </c>
      <c r="Z82" s="127">
        <v>0</v>
      </c>
      <c r="AA82" s="127" t="s">
        <v>14</v>
      </c>
      <c r="AB82" s="128">
        <v>2</v>
      </c>
      <c r="AC82" s="26"/>
      <c r="AD82" s="27"/>
      <c r="AE82" s="27"/>
      <c r="AF82" s="28"/>
      <c r="AG82" s="90" t="s">
        <v>38</v>
      </c>
      <c r="AH82" s="22" t="s">
        <v>84</v>
      </c>
    </row>
    <row r="83" spans="1:34" s="141" customFormat="1" ht="13.5" thickBot="1" x14ac:dyDescent="0.25">
      <c r="A83" s="62" t="s">
        <v>109</v>
      </c>
      <c r="B83" s="325" t="s">
        <v>232</v>
      </c>
      <c r="C83" s="43" t="s">
        <v>42</v>
      </c>
      <c r="D83" s="193" t="s">
        <v>278</v>
      </c>
      <c r="E83" s="232"/>
      <c r="F83" s="233"/>
      <c r="G83" s="233"/>
      <c r="H83" s="234"/>
      <c r="I83" s="132"/>
      <c r="J83" s="133"/>
      <c r="K83" s="133"/>
      <c r="L83" s="134"/>
      <c r="M83" s="232"/>
      <c r="N83" s="233"/>
      <c r="O83" s="233"/>
      <c r="P83" s="234"/>
      <c r="Q83" s="135"/>
      <c r="R83" s="136"/>
      <c r="S83" s="136"/>
      <c r="T83" s="137"/>
      <c r="U83" s="232"/>
      <c r="V83" s="233"/>
      <c r="W83" s="233"/>
      <c r="X83" s="234"/>
      <c r="Y83" s="138">
        <v>2</v>
      </c>
      <c r="Z83" s="139">
        <v>2</v>
      </c>
      <c r="AA83" s="139" t="s">
        <v>14</v>
      </c>
      <c r="AB83" s="140">
        <v>4</v>
      </c>
      <c r="AC83" s="166"/>
      <c r="AD83" s="58"/>
      <c r="AE83" s="58"/>
      <c r="AF83" s="59"/>
      <c r="AG83" s="235" t="s">
        <v>83</v>
      </c>
      <c r="AH83" s="236" t="s">
        <v>73</v>
      </c>
    </row>
    <row r="84" spans="1:34" ht="13.5" thickBot="1" x14ac:dyDescent="0.25">
      <c r="A84" s="393"/>
      <c r="B84" s="393"/>
      <c r="C84" s="278" t="s">
        <v>155</v>
      </c>
      <c r="D84" s="432">
        <f>H84+L84+P84+T84+X84+AB84+AF84</f>
        <v>19</v>
      </c>
      <c r="E84" s="220">
        <f t="shared" ref="E84:AF84" si="7">SUM(E78:E83)</f>
        <v>0</v>
      </c>
      <c r="F84" s="222">
        <f t="shared" si="7"/>
        <v>0</v>
      </c>
      <c r="G84" s="222"/>
      <c r="H84" s="238">
        <f t="shared" si="7"/>
        <v>0</v>
      </c>
      <c r="I84" s="222">
        <f t="shared" si="7"/>
        <v>0</v>
      </c>
      <c r="J84" s="222">
        <f t="shared" si="7"/>
        <v>0</v>
      </c>
      <c r="K84" s="222"/>
      <c r="L84" s="239">
        <f t="shared" si="7"/>
        <v>0</v>
      </c>
      <c r="M84" s="220">
        <f t="shared" si="7"/>
        <v>0</v>
      </c>
      <c r="N84" s="222">
        <f t="shared" si="7"/>
        <v>0</v>
      </c>
      <c r="O84" s="222"/>
      <c r="P84" s="238">
        <f t="shared" si="7"/>
        <v>0</v>
      </c>
      <c r="Q84" s="237">
        <f t="shared" si="7"/>
        <v>0</v>
      </c>
      <c r="R84" s="222">
        <f t="shared" si="7"/>
        <v>0</v>
      </c>
      <c r="S84" s="222"/>
      <c r="T84" s="222">
        <f t="shared" si="7"/>
        <v>0</v>
      </c>
      <c r="U84" s="222">
        <f t="shared" si="7"/>
        <v>3</v>
      </c>
      <c r="V84" s="222">
        <f t="shared" si="7"/>
        <v>4</v>
      </c>
      <c r="W84" s="222"/>
      <c r="X84" s="222">
        <f t="shared" si="7"/>
        <v>7</v>
      </c>
      <c r="Y84" s="222">
        <f>SUM(Y78:Y83)</f>
        <v>8</v>
      </c>
      <c r="Z84" s="222">
        <f>SUM(Z78:Z83)</f>
        <v>4</v>
      </c>
      <c r="AA84" s="222"/>
      <c r="AB84" s="222">
        <f>SUM(AB78:AB83)</f>
        <v>12</v>
      </c>
      <c r="AC84" s="222">
        <f t="shared" si="7"/>
        <v>0</v>
      </c>
      <c r="AD84" s="222">
        <f t="shared" si="7"/>
        <v>0</v>
      </c>
      <c r="AE84" s="222"/>
      <c r="AF84" s="222">
        <f t="shared" si="7"/>
        <v>0</v>
      </c>
      <c r="AG84" s="223"/>
      <c r="AH84" s="221"/>
    </row>
    <row r="85" spans="1:34" s="375" customFormat="1" ht="13.5" thickBot="1" x14ac:dyDescent="0.25">
      <c r="A85" s="493" t="s">
        <v>59</v>
      </c>
      <c r="B85" s="494"/>
      <c r="C85" s="494"/>
      <c r="D85" s="494"/>
      <c r="E85" s="494"/>
      <c r="F85" s="494"/>
      <c r="G85" s="494"/>
      <c r="H85" s="494"/>
      <c r="I85" s="494"/>
      <c r="J85" s="494"/>
      <c r="K85" s="494"/>
      <c r="L85" s="494"/>
      <c r="M85" s="494"/>
      <c r="N85" s="494"/>
      <c r="O85" s="494"/>
      <c r="P85" s="494"/>
      <c r="Q85" s="494"/>
      <c r="R85" s="494"/>
      <c r="S85" s="494"/>
      <c r="T85" s="494"/>
      <c r="U85" s="494"/>
      <c r="V85" s="494"/>
      <c r="W85" s="494"/>
      <c r="X85" s="494"/>
      <c r="Y85" s="494"/>
      <c r="Z85" s="494"/>
      <c r="AA85" s="494"/>
      <c r="AB85" s="494"/>
      <c r="AC85" s="494"/>
      <c r="AD85" s="494"/>
      <c r="AE85" s="494"/>
      <c r="AF85" s="494"/>
      <c r="AG85" s="494"/>
      <c r="AH85" s="495"/>
    </row>
    <row r="86" spans="1:34" ht="13.5" thickBot="1" x14ac:dyDescent="0.25">
      <c r="A86" s="421" t="s">
        <v>305</v>
      </c>
      <c r="B86" s="142" t="s">
        <v>233</v>
      </c>
      <c r="C86" s="224" t="s">
        <v>43</v>
      </c>
      <c r="D86" s="225" t="s">
        <v>19</v>
      </c>
      <c r="E86" s="226"/>
      <c r="F86" s="227"/>
      <c r="G86" s="227"/>
      <c r="H86" s="228"/>
      <c r="I86" s="143"/>
      <c r="J86" s="144"/>
      <c r="K86" s="144"/>
      <c r="L86" s="145"/>
      <c r="M86" s="389">
        <v>2</v>
      </c>
      <c r="N86" s="390">
        <v>1</v>
      </c>
      <c r="O86" s="390" t="s">
        <v>14</v>
      </c>
      <c r="P86" s="391">
        <v>3</v>
      </c>
      <c r="Q86" s="143"/>
      <c r="R86" s="144"/>
      <c r="S86" s="144"/>
      <c r="T86" s="145"/>
      <c r="U86" s="226"/>
      <c r="V86" s="227"/>
      <c r="W86" s="227"/>
      <c r="X86" s="228"/>
      <c r="Y86" s="143"/>
      <c r="Z86" s="144"/>
      <c r="AA86" s="144"/>
      <c r="AB86" s="145"/>
      <c r="AC86" s="226"/>
      <c r="AD86" s="227"/>
      <c r="AE86" s="227"/>
      <c r="AF86" s="228"/>
      <c r="AG86" s="229" t="s">
        <v>365</v>
      </c>
      <c r="AH86" s="230" t="s">
        <v>92</v>
      </c>
    </row>
    <row r="87" spans="1:34" ht="13.5" thickBot="1" x14ac:dyDescent="0.25">
      <c r="A87" s="393"/>
      <c r="B87" s="393"/>
      <c r="C87" s="278" t="s">
        <v>155</v>
      </c>
      <c r="D87" s="279">
        <f>H87+L87+P87+T87+X87+AB87+AF87</f>
        <v>3</v>
      </c>
      <c r="E87" s="220">
        <f>SUM(E86)</f>
        <v>0</v>
      </c>
      <c r="F87" s="222">
        <f t="shared" ref="F87:AF87" si="8">SUM(F86)</f>
        <v>0</v>
      </c>
      <c r="G87" s="222"/>
      <c r="H87" s="238">
        <f t="shared" si="8"/>
        <v>0</v>
      </c>
      <c r="I87" s="237">
        <f t="shared" si="8"/>
        <v>0</v>
      </c>
      <c r="J87" s="222">
        <f t="shared" si="8"/>
        <v>0</v>
      </c>
      <c r="K87" s="222"/>
      <c r="L87" s="239">
        <f t="shared" si="8"/>
        <v>0</v>
      </c>
      <c r="M87" s="220">
        <f t="shared" si="8"/>
        <v>2</v>
      </c>
      <c r="N87" s="222">
        <f t="shared" si="8"/>
        <v>1</v>
      </c>
      <c r="O87" s="222"/>
      <c r="P87" s="238">
        <f t="shared" si="8"/>
        <v>3</v>
      </c>
      <c r="Q87" s="237">
        <f t="shared" si="8"/>
        <v>0</v>
      </c>
      <c r="R87" s="222">
        <f t="shared" si="8"/>
        <v>0</v>
      </c>
      <c r="S87" s="222"/>
      <c r="T87" s="222">
        <f t="shared" si="8"/>
        <v>0</v>
      </c>
      <c r="U87" s="222">
        <f t="shared" si="8"/>
        <v>0</v>
      </c>
      <c r="V87" s="222">
        <f t="shared" si="8"/>
        <v>0</v>
      </c>
      <c r="W87" s="222"/>
      <c r="X87" s="222">
        <f t="shared" si="8"/>
        <v>0</v>
      </c>
      <c r="Y87" s="222">
        <f t="shared" si="8"/>
        <v>0</v>
      </c>
      <c r="Z87" s="222">
        <f t="shared" si="8"/>
        <v>0</v>
      </c>
      <c r="AA87" s="222"/>
      <c r="AB87" s="222">
        <f t="shared" si="8"/>
        <v>0</v>
      </c>
      <c r="AC87" s="222">
        <f t="shared" si="8"/>
        <v>0</v>
      </c>
      <c r="AD87" s="222">
        <f t="shared" si="8"/>
        <v>0</v>
      </c>
      <c r="AE87" s="222"/>
      <c r="AF87" s="222">
        <f t="shared" si="8"/>
        <v>0</v>
      </c>
      <c r="AG87" s="223"/>
      <c r="AH87" s="221"/>
    </row>
    <row r="88" spans="1:34" ht="13.5" thickBot="1" x14ac:dyDescent="0.25">
      <c r="A88" s="493" t="s">
        <v>184</v>
      </c>
      <c r="B88" s="494"/>
      <c r="C88" s="494"/>
      <c r="D88" s="494"/>
      <c r="E88" s="494"/>
      <c r="F88" s="494"/>
      <c r="G88" s="494"/>
      <c r="H88" s="494"/>
      <c r="I88" s="494"/>
      <c r="J88" s="494"/>
      <c r="K88" s="494"/>
      <c r="L88" s="494"/>
      <c r="M88" s="494"/>
      <c r="N88" s="494"/>
      <c r="O88" s="494"/>
      <c r="P88" s="494"/>
      <c r="Q88" s="494"/>
      <c r="R88" s="494"/>
      <c r="S88" s="494"/>
      <c r="T88" s="494"/>
      <c r="U88" s="494"/>
      <c r="V88" s="494"/>
      <c r="W88" s="494"/>
      <c r="X88" s="494"/>
      <c r="Y88" s="494"/>
      <c r="Z88" s="494"/>
      <c r="AA88" s="494"/>
      <c r="AB88" s="494"/>
      <c r="AC88" s="494"/>
      <c r="AD88" s="494"/>
      <c r="AE88" s="494"/>
      <c r="AF88" s="494"/>
      <c r="AG88" s="494"/>
      <c r="AH88" s="495"/>
    </row>
    <row r="89" spans="1:34" x14ac:dyDescent="0.2">
      <c r="A89" s="67" t="s">
        <v>306</v>
      </c>
      <c r="B89" s="12" t="s">
        <v>234</v>
      </c>
      <c r="C89" s="51" t="s">
        <v>122</v>
      </c>
      <c r="D89" s="191"/>
      <c r="E89" s="44">
        <v>0</v>
      </c>
      <c r="F89" s="45">
        <v>10</v>
      </c>
      <c r="G89" s="45" t="s">
        <v>41</v>
      </c>
      <c r="H89" s="46">
        <v>3</v>
      </c>
      <c r="I89" s="264"/>
      <c r="J89" s="265"/>
      <c r="K89" s="265"/>
      <c r="L89" s="266"/>
      <c r="M89" s="44"/>
      <c r="N89" s="45"/>
      <c r="O89" s="45"/>
      <c r="P89" s="46"/>
      <c r="Q89" s="264"/>
      <c r="R89" s="265"/>
      <c r="S89" s="265"/>
      <c r="T89" s="266"/>
      <c r="U89" s="44"/>
      <c r="V89" s="45"/>
      <c r="W89" s="45"/>
      <c r="X89" s="46"/>
      <c r="Y89" s="264"/>
      <c r="Z89" s="265"/>
      <c r="AA89" s="265"/>
      <c r="AB89" s="266"/>
      <c r="AC89" s="44"/>
      <c r="AD89" s="45"/>
      <c r="AE89" s="45"/>
      <c r="AF89" s="46"/>
      <c r="AG89" s="50" t="s">
        <v>363</v>
      </c>
      <c r="AH89" s="61" t="s">
        <v>191</v>
      </c>
    </row>
    <row r="90" spans="1:34" s="151" customFormat="1" x14ac:dyDescent="0.2">
      <c r="A90" s="355" t="s">
        <v>111</v>
      </c>
      <c r="B90" s="355" t="s">
        <v>235</v>
      </c>
      <c r="C90" s="255" t="s">
        <v>127</v>
      </c>
      <c r="D90" s="256"/>
      <c r="E90" s="257">
        <v>0</v>
      </c>
      <c r="F90" s="258">
        <v>40</v>
      </c>
      <c r="G90" s="258" t="s">
        <v>41</v>
      </c>
      <c r="H90" s="259">
        <v>0</v>
      </c>
      <c r="I90" s="13"/>
      <c r="J90" s="14"/>
      <c r="K90" s="14"/>
      <c r="L90" s="15"/>
      <c r="M90" s="257"/>
      <c r="N90" s="260"/>
      <c r="O90" s="260"/>
      <c r="P90" s="261"/>
      <c r="Q90" s="110"/>
      <c r="R90" s="111"/>
      <c r="S90" s="111"/>
      <c r="T90" s="112"/>
      <c r="U90" s="262"/>
      <c r="V90" s="260"/>
      <c r="W90" s="260"/>
      <c r="X90" s="261"/>
      <c r="Y90" s="110"/>
      <c r="Z90" s="111"/>
      <c r="AA90" s="111"/>
      <c r="AB90" s="112"/>
      <c r="AC90" s="262"/>
      <c r="AD90" s="260"/>
      <c r="AE90" s="260"/>
      <c r="AF90" s="261"/>
      <c r="AG90" s="263" t="s">
        <v>363</v>
      </c>
      <c r="AH90" s="61" t="s">
        <v>191</v>
      </c>
    </row>
    <row r="91" spans="1:34" s="151" customFormat="1" x14ac:dyDescent="0.2">
      <c r="A91" s="21" t="s">
        <v>112</v>
      </c>
      <c r="B91" s="355" t="s">
        <v>236</v>
      </c>
      <c r="C91" s="113" t="s">
        <v>128</v>
      </c>
      <c r="D91" s="199"/>
      <c r="E91" s="26"/>
      <c r="F91" s="27"/>
      <c r="G91" s="27"/>
      <c r="H91" s="28"/>
      <c r="I91" s="31">
        <v>0</v>
      </c>
      <c r="J91" s="32">
        <v>40</v>
      </c>
      <c r="K91" s="32" t="s">
        <v>41</v>
      </c>
      <c r="L91" s="33">
        <v>0</v>
      </c>
      <c r="M91" s="26"/>
      <c r="N91" s="152"/>
      <c r="O91" s="152"/>
      <c r="P91" s="153"/>
      <c r="Q91" s="114"/>
      <c r="R91" s="115"/>
      <c r="S91" s="115"/>
      <c r="T91" s="116"/>
      <c r="U91" s="154"/>
      <c r="V91" s="152"/>
      <c r="W91" s="152"/>
      <c r="X91" s="153"/>
      <c r="Y91" s="114"/>
      <c r="Z91" s="24"/>
      <c r="AA91" s="24"/>
      <c r="AB91" s="25"/>
      <c r="AC91" s="26"/>
      <c r="AD91" s="27"/>
      <c r="AE91" s="27"/>
      <c r="AF91" s="28"/>
      <c r="AG91" s="29" t="s">
        <v>363</v>
      </c>
      <c r="AH91" s="61" t="s">
        <v>191</v>
      </c>
    </row>
    <row r="92" spans="1:34" s="151" customFormat="1" x14ac:dyDescent="0.2">
      <c r="A92" s="21" t="s">
        <v>113</v>
      </c>
      <c r="B92" s="355" t="s">
        <v>237</v>
      </c>
      <c r="C92" s="113" t="s">
        <v>129</v>
      </c>
      <c r="D92" s="199"/>
      <c r="E92" s="26"/>
      <c r="F92" s="27"/>
      <c r="G92" s="27"/>
      <c r="H92" s="28"/>
      <c r="I92" s="31"/>
      <c r="J92" s="32"/>
      <c r="K92" s="32"/>
      <c r="L92" s="33"/>
      <c r="M92" s="26">
        <v>0</v>
      </c>
      <c r="N92" s="27">
        <v>40</v>
      </c>
      <c r="O92" s="27" t="s">
        <v>41</v>
      </c>
      <c r="P92" s="28">
        <v>0</v>
      </c>
      <c r="Q92" s="114"/>
      <c r="R92" s="115"/>
      <c r="S92" s="115"/>
      <c r="T92" s="116"/>
      <c r="U92" s="154"/>
      <c r="V92" s="152"/>
      <c r="W92" s="152"/>
      <c r="X92" s="153"/>
      <c r="Y92" s="114"/>
      <c r="Z92" s="24"/>
      <c r="AA92" s="24"/>
      <c r="AB92" s="25"/>
      <c r="AC92" s="26"/>
      <c r="AD92" s="27"/>
      <c r="AE92" s="27"/>
      <c r="AF92" s="28"/>
      <c r="AG92" s="29" t="s">
        <v>363</v>
      </c>
      <c r="AH92" s="61" t="s">
        <v>191</v>
      </c>
    </row>
    <row r="93" spans="1:34" s="151" customFormat="1" x14ac:dyDescent="0.2">
      <c r="A93" s="21" t="s">
        <v>114</v>
      </c>
      <c r="B93" s="355" t="s">
        <v>238</v>
      </c>
      <c r="C93" s="113" t="s">
        <v>130</v>
      </c>
      <c r="D93" s="199"/>
      <c r="E93" s="26"/>
      <c r="F93" s="27"/>
      <c r="G93" s="27"/>
      <c r="H93" s="28"/>
      <c r="I93" s="23"/>
      <c r="J93" s="24"/>
      <c r="K93" s="24"/>
      <c r="L93" s="25"/>
      <c r="M93" s="26"/>
      <c r="N93" s="27"/>
      <c r="O93" s="27"/>
      <c r="P93" s="28"/>
      <c r="Q93" s="23">
        <v>0</v>
      </c>
      <c r="R93" s="24">
        <v>40</v>
      </c>
      <c r="S93" s="24" t="s">
        <v>41</v>
      </c>
      <c r="T93" s="25">
        <v>0</v>
      </c>
      <c r="U93" s="26"/>
      <c r="V93" s="27"/>
      <c r="W93" s="27"/>
      <c r="X93" s="28"/>
      <c r="Y93" s="114"/>
      <c r="Z93" s="24"/>
      <c r="AA93" s="24"/>
      <c r="AB93" s="25"/>
      <c r="AC93" s="26"/>
      <c r="AD93" s="27"/>
      <c r="AE93" s="27"/>
      <c r="AF93" s="28"/>
      <c r="AG93" s="29" t="s">
        <v>363</v>
      </c>
      <c r="AH93" s="61" t="s">
        <v>191</v>
      </c>
    </row>
    <row r="94" spans="1:34" s="151" customFormat="1" x14ac:dyDescent="0.2">
      <c r="A94" s="21" t="s">
        <v>115</v>
      </c>
      <c r="B94" s="355" t="s">
        <v>239</v>
      </c>
      <c r="C94" s="113" t="s">
        <v>131</v>
      </c>
      <c r="D94" s="199"/>
      <c r="E94" s="26"/>
      <c r="F94" s="27"/>
      <c r="G94" s="27"/>
      <c r="H94" s="28"/>
      <c r="I94" s="23"/>
      <c r="J94" s="24"/>
      <c r="K94" s="24"/>
      <c r="L94" s="25"/>
      <c r="M94" s="26" t="s">
        <v>134</v>
      </c>
      <c r="N94" s="27"/>
      <c r="O94" s="27"/>
      <c r="P94" s="28"/>
      <c r="Q94" s="31"/>
      <c r="R94" s="32"/>
      <c r="S94" s="32"/>
      <c r="T94" s="33"/>
      <c r="U94" s="26">
        <v>0</v>
      </c>
      <c r="V94" s="27">
        <v>40</v>
      </c>
      <c r="W94" s="27" t="s">
        <v>41</v>
      </c>
      <c r="X94" s="28">
        <v>0</v>
      </c>
      <c r="Y94" s="114"/>
      <c r="Z94" s="24"/>
      <c r="AA94" s="24"/>
      <c r="AB94" s="25"/>
      <c r="AC94" s="26"/>
      <c r="AD94" s="27"/>
      <c r="AE94" s="27"/>
      <c r="AF94" s="28"/>
      <c r="AG94" s="29" t="s">
        <v>363</v>
      </c>
      <c r="AH94" s="61" t="s">
        <v>191</v>
      </c>
    </row>
    <row r="95" spans="1:34" s="151" customFormat="1" x14ac:dyDescent="0.2">
      <c r="A95" s="21" t="s">
        <v>116</v>
      </c>
      <c r="B95" s="355" t="s">
        <v>240</v>
      </c>
      <c r="C95" s="113" t="s">
        <v>132</v>
      </c>
      <c r="D95" s="192" t="s">
        <v>185</v>
      </c>
      <c r="E95" s="26"/>
      <c r="F95" s="27"/>
      <c r="G95" s="27"/>
      <c r="H95" s="28"/>
      <c r="I95" s="23"/>
      <c r="J95" s="24"/>
      <c r="K95" s="24"/>
      <c r="L95" s="25"/>
      <c r="M95" s="26"/>
      <c r="N95" s="27"/>
      <c r="O95" s="27"/>
      <c r="P95" s="28"/>
      <c r="Q95" s="31"/>
      <c r="R95" s="32"/>
      <c r="S95" s="32"/>
      <c r="T95" s="33"/>
      <c r="U95" s="26"/>
      <c r="V95" s="27"/>
      <c r="W95" s="27"/>
      <c r="X95" s="28"/>
      <c r="Y95" s="31">
        <v>0</v>
      </c>
      <c r="Z95" s="32">
        <v>40</v>
      </c>
      <c r="AA95" s="32" t="s">
        <v>41</v>
      </c>
      <c r="AB95" s="33">
        <v>0</v>
      </c>
      <c r="AC95" s="26"/>
      <c r="AD95" s="27"/>
      <c r="AE95" s="27"/>
      <c r="AF95" s="28"/>
      <c r="AG95" s="29" t="s">
        <v>363</v>
      </c>
      <c r="AH95" s="61" t="s">
        <v>191</v>
      </c>
    </row>
    <row r="96" spans="1:34" s="151" customFormat="1" x14ac:dyDescent="0.2">
      <c r="A96" s="21" t="s">
        <v>117</v>
      </c>
      <c r="B96" s="21" t="s">
        <v>265</v>
      </c>
      <c r="C96" s="113" t="s">
        <v>86</v>
      </c>
      <c r="D96" s="192" t="s">
        <v>96</v>
      </c>
      <c r="E96" s="26"/>
      <c r="F96" s="27"/>
      <c r="G96" s="27"/>
      <c r="H96" s="28"/>
      <c r="I96" s="37"/>
      <c r="J96" s="38"/>
      <c r="K96" s="38"/>
      <c r="L96" s="39"/>
      <c r="M96" s="26"/>
      <c r="N96" s="27"/>
      <c r="O96" s="27"/>
      <c r="P96" s="28"/>
      <c r="Q96" s="37"/>
      <c r="R96" s="38"/>
      <c r="S96" s="38"/>
      <c r="T96" s="39"/>
      <c r="U96" s="26"/>
      <c r="V96" s="27"/>
      <c r="W96" s="27"/>
      <c r="X96" s="28"/>
      <c r="Y96" s="37">
        <v>0</v>
      </c>
      <c r="Z96" s="38">
        <v>0</v>
      </c>
      <c r="AA96" s="38" t="s">
        <v>87</v>
      </c>
      <c r="AB96" s="39">
        <v>0</v>
      </c>
      <c r="AC96" s="26"/>
      <c r="AD96" s="27"/>
      <c r="AE96" s="27"/>
      <c r="AF96" s="28"/>
      <c r="AG96" s="29" t="s">
        <v>363</v>
      </c>
      <c r="AH96" s="61" t="s">
        <v>191</v>
      </c>
    </row>
    <row r="97" spans="1:37" s="151" customFormat="1" ht="39" thickBot="1" x14ac:dyDescent="0.25">
      <c r="A97" s="62" t="s">
        <v>118</v>
      </c>
      <c r="B97" s="325" t="s">
        <v>241</v>
      </c>
      <c r="C97" s="43" t="s">
        <v>28</v>
      </c>
      <c r="D97" s="193" t="s">
        <v>272</v>
      </c>
      <c r="E97" s="40"/>
      <c r="F97" s="41"/>
      <c r="G97" s="41"/>
      <c r="H97" s="42"/>
      <c r="I97" s="37"/>
      <c r="J97" s="38"/>
      <c r="K97" s="38"/>
      <c r="L97" s="39"/>
      <c r="M97" s="40"/>
      <c r="N97" s="41"/>
      <c r="O97" s="41"/>
      <c r="P97" s="42"/>
      <c r="Q97" s="37"/>
      <c r="R97" s="38"/>
      <c r="S97" s="38"/>
      <c r="T97" s="39"/>
      <c r="U97" s="40"/>
      <c r="V97" s="41"/>
      <c r="W97" s="41"/>
      <c r="X97" s="42"/>
      <c r="Y97" s="155"/>
      <c r="Z97" s="38"/>
      <c r="AA97" s="38"/>
      <c r="AB97" s="39"/>
      <c r="AC97" s="40">
        <v>0</v>
      </c>
      <c r="AD97" s="41">
        <v>480</v>
      </c>
      <c r="AE97" s="41" t="s">
        <v>41</v>
      </c>
      <c r="AF97" s="42">
        <v>30</v>
      </c>
      <c r="AG97" s="60" t="s">
        <v>363</v>
      </c>
      <c r="AH97" s="61" t="s">
        <v>191</v>
      </c>
    </row>
    <row r="98" spans="1:37" x14ac:dyDescent="0.2">
      <c r="A98" s="385"/>
      <c r="B98" s="385"/>
      <c r="C98" s="245" t="s">
        <v>155</v>
      </c>
      <c r="D98" s="251">
        <f>H98+L98+P98+T98+X98+AB98+AF98</f>
        <v>33</v>
      </c>
      <c r="E98" s="248">
        <f>SUM(E89:E97)</f>
        <v>0</v>
      </c>
      <c r="F98" s="248">
        <f>SUM(F89:F97)</f>
        <v>50</v>
      </c>
      <c r="G98" s="248"/>
      <c r="H98" s="248">
        <f t="shared" ref="H98:AD98" si="9">SUM(H89:H97)</f>
        <v>3</v>
      </c>
      <c r="I98" s="248">
        <f t="shared" si="9"/>
        <v>0</v>
      </c>
      <c r="J98" s="248">
        <f>SUM(J89:J97)</f>
        <v>40</v>
      </c>
      <c r="K98" s="248"/>
      <c r="L98" s="248">
        <f t="shared" si="9"/>
        <v>0</v>
      </c>
      <c r="M98" s="248">
        <f t="shared" si="9"/>
        <v>0</v>
      </c>
      <c r="N98" s="248">
        <f>SUM(N89:N97)</f>
        <v>40</v>
      </c>
      <c r="O98" s="248"/>
      <c r="P98" s="248">
        <f t="shared" si="9"/>
        <v>0</v>
      </c>
      <c r="Q98" s="248">
        <f t="shared" si="9"/>
        <v>0</v>
      </c>
      <c r="R98" s="248">
        <f>SUM(R89:R97)</f>
        <v>40</v>
      </c>
      <c r="S98" s="248"/>
      <c r="T98" s="248">
        <f t="shared" si="9"/>
        <v>0</v>
      </c>
      <c r="U98" s="248">
        <f t="shared" si="9"/>
        <v>0</v>
      </c>
      <c r="V98" s="248">
        <f>SUM(V89:V97)</f>
        <v>40</v>
      </c>
      <c r="W98" s="248"/>
      <c r="X98" s="248">
        <f t="shared" si="9"/>
        <v>0</v>
      </c>
      <c r="Y98" s="248">
        <f t="shared" si="9"/>
        <v>0</v>
      </c>
      <c r="Z98" s="248">
        <f t="shared" si="9"/>
        <v>40</v>
      </c>
      <c r="AA98" s="248"/>
      <c r="AB98" s="248">
        <f t="shared" si="9"/>
        <v>0</v>
      </c>
      <c r="AC98" s="248">
        <f t="shared" si="9"/>
        <v>0</v>
      </c>
      <c r="AD98" s="248">
        <f t="shared" si="9"/>
        <v>480</v>
      </c>
      <c r="AE98" s="248"/>
      <c r="AF98" s="247">
        <f>SUM(AF89:AF97)</f>
        <v>30</v>
      </c>
      <c r="AG98" s="253"/>
      <c r="AH98" s="250"/>
    </row>
    <row r="99" spans="1:37" s="151" customFormat="1" ht="13.5" thickBot="1" x14ac:dyDescent="0.25">
      <c r="A99" s="395"/>
      <c r="B99" s="395"/>
      <c r="C99" s="246" t="s">
        <v>151</v>
      </c>
      <c r="D99" s="252">
        <f>D63+D67+D76+D84+D87+D98</f>
        <v>93</v>
      </c>
      <c r="E99" s="249">
        <f>E63+E67+E76+E84+E87+E98</f>
        <v>0</v>
      </c>
      <c r="F99" s="249">
        <f t="shared" ref="F99:AD99" si="10">F63+F67+F76+F84+F87+F98</f>
        <v>50</v>
      </c>
      <c r="G99" s="249"/>
      <c r="H99" s="249">
        <f t="shared" si="10"/>
        <v>3</v>
      </c>
      <c r="I99" s="249">
        <f t="shared" si="10"/>
        <v>0</v>
      </c>
      <c r="J99" s="249">
        <f t="shared" si="10"/>
        <v>40</v>
      </c>
      <c r="K99" s="249"/>
      <c r="L99" s="249">
        <f t="shared" si="10"/>
        <v>0</v>
      </c>
      <c r="M99" s="249">
        <f t="shared" si="10"/>
        <v>10</v>
      </c>
      <c r="N99" s="249">
        <f t="shared" si="10"/>
        <v>48</v>
      </c>
      <c r="O99" s="249"/>
      <c r="P99" s="249">
        <f t="shared" si="10"/>
        <v>18</v>
      </c>
      <c r="Q99" s="249">
        <f t="shared" si="10"/>
        <v>9</v>
      </c>
      <c r="R99" s="249">
        <f t="shared" si="10"/>
        <v>48</v>
      </c>
      <c r="S99" s="249"/>
      <c r="T99" s="249">
        <f t="shared" si="10"/>
        <v>17</v>
      </c>
      <c r="U99" s="249">
        <f t="shared" si="10"/>
        <v>7</v>
      </c>
      <c r="V99" s="249">
        <f t="shared" si="10"/>
        <v>46</v>
      </c>
      <c r="W99" s="249"/>
      <c r="X99" s="249">
        <f t="shared" si="10"/>
        <v>13</v>
      </c>
      <c r="Y99" s="249">
        <f t="shared" si="10"/>
        <v>8</v>
      </c>
      <c r="Z99" s="249">
        <f t="shared" si="10"/>
        <v>44</v>
      </c>
      <c r="AA99" s="249"/>
      <c r="AB99" s="249">
        <f t="shared" si="10"/>
        <v>12</v>
      </c>
      <c r="AC99" s="249">
        <f t="shared" si="10"/>
        <v>0</v>
      </c>
      <c r="AD99" s="249">
        <f t="shared" si="10"/>
        <v>480</v>
      </c>
      <c r="AE99" s="249"/>
      <c r="AF99" s="207">
        <f>AF63+AF67+AF76+AF84+AF87+AF98</f>
        <v>30</v>
      </c>
      <c r="AG99" s="254"/>
      <c r="AH99" s="349"/>
    </row>
    <row r="100" spans="1:37" s="156" customFormat="1" ht="13.5" thickBot="1" x14ac:dyDescent="0.25">
      <c r="A100" s="497"/>
      <c r="B100" s="498"/>
      <c r="C100" s="498"/>
      <c r="D100" s="498"/>
      <c r="E100" s="498"/>
      <c r="F100" s="498"/>
      <c r="G100" s="498"/>
      <c r="H100" s="498"/>
      <c r="I100" s="498"/>
      <c r="J100" s="498"/>
      <c r="K100" s="498"/>
      <c r="L100" s="498"/>
      <c r="M100" s="498"/>
      <c r="N100" s="498"/>
      <c r="O100" s="498"/>
      <c r="P100" s="498"/>
      <c r="Q100" s="498"/>
      <c r="R100" s="498"/>
      <c r="S100" s="498"/>
      <c r="T100" s="498"/>
      <c r="U100" s="498"/>
      <c r="V100" s="498"/>
      <c r="W100" s="498"/>
      <c r="X100" s="498"/>
      <c r="Y100" s="498"/>
      <c r="Z100" s="498"/>
      <c r="AA100" s="498"/>
      <c r="AB100" s="498"/>
      <c r="AC100" s="498"/>
      <c r="AD100" s="498"/>
      <c r="AE100" s="498"/>
      <c r="AF100" s="498"/>
      <c r="AG100" s="498"/>
      <c r="AH100" s="499"/>
    </row>
    <row r="101" spans="1:37" ht="16.5" thickBot="1" x14ac:dyDescent="0.25">
      <c r="A101" s="474" t="s">
        <v>163</v>
      </c>
      <c r="B101" s="475"/>
      <c r="C101" s="475"/>
      <c r="D101" s="475"/>
      <c r="E101" s="475"/>
      <c r="F101" s="475"/>
      <c r="G101" s="475"/>
      <c r="H101" s="475"/>
      <c r="I101" s="475"/>
      <c r="J101" s="475"/>
      <c r="K101" s="475"/>
      <c r="L101" s="475"/>
      <c r="M101" s="475"/>
      <c r="N101" s="475"/>
      <c r="O101" s="475"/>
      <c r="P101" s="475"/>
      <c r="Q101" s="475"/>
      <c r="R101" s="475"/>
      <c r="S101" s="475"/>
      <c r="T101" s="475"/>
      <c r="U101" s="475"/>
      <c r="V101" s="475"/>
      <c r="W101" s="475"/>
      <c r="X101" s="475"/>
      <c r="Y101" s="475"/>
      <c r="Z101" s="475"/>
      <c r="AA101" s="475"/>
      <c r="AB101" s="475"/>
      <c r="AC101" s="475"/>
      <c r="AD101" s="475"/>
      <c r="AE101" s="475"/>
      <c r="AF101" s="475"/>
      <c r="AG101" s="475"/>
      <c r="AH101" s="476"/>
    </row>
    <row r="102" spans="1:37" s="157" customFormat="1" ht="16.5" thickBot="1" x14ac:dyDescent="0.25">
      <c r="A102" s="474" t="s">
        <v>169</v>
      </c>
      <c r="B102" s="475"/>
      <c r="C102" s="475"/>
      <c r="D102" s="475"/>
      <c r="E102" s="475"/>
      <c r="F102" s="475"/>
      <c r="G102" s="475"/>
      <c r="H102" s="475"/>
      <c r="I102" s="475"/>
      <c r="J102" s="475"/>
      <c r="K102" s="475"/>
      <c r="L102" s="475"/>
      <c r="M102" s="475"/>
      <c r="N102" s="475"/>
      <c r="O102" s="475"/>
      <c r="P102" s="475"/>
      <c r="Q102" s="475"/>
      <c r="R102" s="475"/>
      <c r="S102" s="475"/>
      <c r="T102" s="475"/>
      <c r="U102" s="475"/>
      <c r="V102" s="475"/>
      <c r="W102" s="475"/>
      <c r="X102" s="475"/>
      <c r="Y102" s="475"/>
      <c r="Z102" s="475"/>
      <c r="AA102" s="475"/>
      <c r="AB102" s="475"/>
      <c r="AC102" s="475"/>
      <c r="AD102" s="475"/>
      <c r="AE102" s="475"/>
      <c r="AF102" s="475"/>
      <c r="AG102" s="475"/>
      <c r="AH102" s="476"/>
    </row>
    <row r="103" spans="1:37" s="415" customFormat="1" x14ac:dyDescent="0.2">
      <c r="A103" s="67" t="s">
        <v>375</v>
      </c>
      <c r="B103" s="356" t="s">
        <v>339</v>
      </c>
      <c r="C103" s="90" t="s">
        <v>340</v>
      </c>
      <c r="D103" s="442"/>
      <c r="E103" s="412"/>
      <c r="F103" s="407"/>
      <c r="G103" s="407"/>
      <c r="H103" s="413"/>
      <c r="I103" s="409"/>
      <c r="J103" s="410"/>
      <c r="K103" s="410"/>
      <c r="L103" s="411"/>
      <c r="M103" s="412">
        <v>1</v>
      </c>
      <c r="N103" s="407">
        <v>2</v>
      </c>
      <c r="O103" s="407" t="s">
        <v>16</v>
      </c>
      <c r="P103" s="413">
        <v>2</v>
      </c>
      <c r="Q103" s="409"/>
      <c r="R103" s="410"/>
      <c r="S103" s="410"/>
      <c r="T103" s="411"/>
      <c r="U103" s="412"/>
      <c r="V103" s="407"/>
      <c r="W103" s="407"/>
      <c r="X103" s="413"/>
      <c r="Y103" s="409"/>
      <c r="Z103" s="410"/>
      <c r="AA103" s="410"/>
      <c r="AB103" s="411"/>
      <c r="AC103" s="412"/>
      <c r="AD103" s="407"/>
      <c r="AE103" s="407"/>
      <c r="AF103" s="413"/>
      <c r="AG103" s="51" t="s">
        <v>341</v>
      </c>
      <c r="AH103" s="146" t="s">
        <v>342</v>
      </c>
      <c r="AI103" s="414"/>
      <c r="AJ103" s="414"/>
      <c r="AK103" s="414"/>
    </row>
    <row r="104" spans="1:37" s="415" customFormat="1" x14ac:dyDescent="0.2">
      <c r="A104" s="418" t="s">
        <v>376</v>
      </c>
      <c r="B104" s="356" t="s">
        <v>343</v>
      </c>
      <c r="C104" s="90" t="s">
        <v>344</v>
      </c>
      <c r="D104" s="456" t="s">
        <v>340</v>
      </c>
      <c r="E104" s="412"/>
      <c r="F104" s="407"/>
      <c r="G104" s="407"/>
      <c r="H104" s="413"/>
      <c r="I104" s="409"/>
      <c r="J104" s="410"/>
      <c r="K104" s="410"/>
      <c r="L104" s="411"/>
      <c r="M104" s="412"/>
      <c r="N104" s="407"/>
      <c r="O104" s="407"/>
      <c r="P104" s="413"/>
      <c r="Q104" s="458">
        <v>1</v>
      </c>
      <c r="R104" s="459">
        <v>2</v>
      </c>
      <c r="S104" s="459" t="s">
        <v>16</v>
      </c>
      <c r="T104" s="460">
        <v>2</v>
      </c>
      <c r="U104" s="412"/>
      <c r="V104" s="407"/>
      <c r="W104" s="407"/>
      <c r="X104" s="413"/>
      <c r="Y104" s="409"/>
      <c r="Z104" s="410"/>
      <c r="AA104" s="410"/>
      <c r="AB104" s="411"/>
      <c r="AC104" s="412"/>
      <c r="AD104" s="407"/>
      <c r="AE104" s="407"/>
      <c r="AF104" s="413"/>
      <c r="AG104" s="441" t="s">
        <v>361</v>
      </c>
      <c r="AH104" s="113" t="s">
        <v>345</v>
      </c>
      <c r="AI104" s="414"/>
      <c r="AJ104" s="414"/>
      <c r="AK104" s="414"/>
    </row>
    <row r="105" spans="1:37" s="415" customFormat="1" ht="24" x14ac:dyDescent="0.2">
      <c r="A105" s="113" t="s">
        <v>377</v>
      </c>
      <c r="B105" s="356" t="s">
        <v>346</v>
      </c>
      <c r="C105" s="90" t="s">
        <v>347</v>
      </c>
      <c r="D105" s="456" t="s">
        <v>344</v>
      </c>
      <c r="E105" s="412"/>
      <c r="F105" s="407"/>
      <c r="G105" s="407"/>
      <c r="H105" s="413"/>
      <c r="I105" s="409"/>
      <c r="J105" s="410"/>
      <c r="K105" s="410"/>
      <c r="L105" s="411"/>
      <c r="M105" s="412"/>
      <c r="N105" s="407"/>
      <c r="O105" s="407"/>
      <c r="P105" s="413"/>
      <c r="Q105" s="409"/>
      <c r="R105" s="410"/>
      <c r="S105" s="410"/>
      <c r="T105" s="411"/>
      <c r="U105" s="412">
        <v>0</v>
      </c>
      <c r="V105" s="407">
        <v>3</v>
      </c>
      <c r="W105" s="407" t="s">
        <v>16</v>
      </c>
      <c r="X105" s="413">
        <v>4</v>
      </c>
      <c r="Y105" s="409"/>
      <c r="Z105" s="410"/>
      <c r="AA105" s="410"/>
      <c r="AB105" s="411"/>
      <c r="AC105" s="412"/>
      <c r="AD105" s="407"/>
      <c r="AE105" s="407"/>
      <c r="AF105" s="413"/>
      <c r="AG105" s="416" t="s">
        <v>40</v>
      </c>
      <c r="AH105" s="418" t="s">
        <v>39</v>
      </c>
      <c r="AI105" s="414"/>
      <c r="AJ105" s="414"/>
      <c r="AK105" s="414"/>
    </row>
    <row r="106" spans="1:37" s="415" customFormat="1" x14ac:dyDescent="0.2">
      <c r="A106" s="113" t="s">
        <v>378</v>
      </c>
      <c r="B106" s="356" t="s">
        <v>348</v>
      </c>
      <c r="C106" s="90" t="s">
        <v>349</v>
      </c>
      <c r="D106" s="442"/>
      <c r="E106" s="412"/>
      <c r="F106" s="407"/>
      <c r="G106" s="407"/>
      <c r="H106" s="413"/>
      <c r="I106" s="409"/>
      <c r="J106" s="410"/>
      <c r="K106" s="410"/>
      <c r="L106" s="411"/>
      <c r="M106" s="412"/>
      <c r="N106" s="407"/>
      <c r="O106" s="407"/>
      <c r="P106" s="413"/>
      <c r="Q106" s="409"/>
      <c r="R106" s="410"/>
      <c r="S106" s="410"/>
      <c r="T106" s="411"/>
      <c r="U106" s="412"/>
      <c r="V106" s="407"/>
      <c r="W106" s="407"/>
      <c r="X106" s="413"/>
      <c r="Y106" s="458">
        <v>0</v>
      </c>
      <c r="Z106" s="459">
        <v>4</v>
      </c>
      <c r="AA106" s="459" t="s">
        <v>16</v>
      </c>
      <c r="AB106" s="460">
        <v>4</v>
      </c>
      <c r="AC106" s="412"/>
      <c r="AD106" s="407"/>
      <c r="AE106" s="407"/>
      <c r="AF106" s="413"/>
      <c r="AG106" s="416" t="s">
        <v>40</v>
      </c>
      <c r="AH106" s="418" t="s">
        <v>39</v>
      </c>
      <c r="AI106" s="414"/>
      <c r="AJ106" s="414"/>
      <c r="AK106" s="414"/>
    </row>
    <row r="107" spans="1:37" s="415" customFormat="1" ht="24" x14ac:dyDescent="0.2">
      <c r="A107" s="113" t="s">
        <v>379</v>
      </c>
      <c r="B107" s="356" t="s">
        <v>350</v>
      </c>
      <c r="C107" s="457" t="s">
        <v>351</v>
      </c>
      <c r="D107" s="443" t="s">
        <v>352</v>
      </c>
      <c r="E107" s="412"/>
      <c r="F107" s="407"/>
      <c r="G107" s="407"/>
      <c r="H107" s="413"/>
      <c r="I107" s="409"/>
      <c r="J107" s="410"/>
      <c r="K107" s="410"/>
      <c r="L107" s="411"/>
      <c r="M107" s="412"/>
      <c r="N107" s="407"/>
      <c r="O107" s="407"/>
      <c r="P107" s="413"/>
      <c r="Q107" s="409"/>
      <c r="R107" s="410"/>
      <c r="S107" s="410"/>
      <c r="T107" s="411"/>
      <c r="U107" s="412"/>
      <c r="V107" s="407"/>
      <c r="W107" s="407"/>
      <c r="X107" s="413"/>
      <c r="Y107" s="409"/>
      <c r="Z107" s="410"/>
      <c r="AA107" s="410"/>
      <c r="AB107" s="411"/>
      <c r="AC107" s="412">
        <v>0</v>
      </c>
      <c r="AD107" s="407">
        <v>3</v>
      </c>
      <c r="AE107" s="407" t="s">
        <v>195</v>
      </c>
      <c r="AF107" s="413">
        <v>3</v>
      </c>
      <c r="AG107" s="416" t="s">
        <v>40</v>
      </c>
      <c r="AH107" s="418" t="s">
        <v>39</v>
      </c>
      <c r="AI107" s="414"/>
      <c r="AJ107" s="414"/>
      <c r="AK107" s="414"/>
    </row>
    <row r="108" spans="1:37" x14ac:dyDescent="0.2">
      <c r="A108" s="65" t="s">
        <v>330</v>
      </c>
      <c r="B108" s="356" t="s">
        <v>243</v>
      </c>
      <c r="C108" s="113" t="s">
        <v>124</v>
      </c>
      <c r="D108" s="43"/>
      <c r="E108" s="293">
        <v>0</v>
      </c>
      <c r="F108" s="130">
        <v>2</v>
      </c>
      <c r="G108" s="130" t="s">
        <v>41</v>
      </c>
      <c r="H108" s="131">
        <v>0</v>
      </c>
      <c r="I108" s="37"/>
      <c r="J108" s="38"/>
      <c r="K108" s="38"/>
      <c r="L108" s="39"/>
      <c r="M108" s="26"/>
      <c r="N108" s="27"/>
      <c r="O108" s="27"/>
      <c r="P108" s="28"/>
      <c r="Q108" s="23"/>
      <c r="R108" s="24"/>
      <c r="S108" s="24"/>
      <c r="T108" s="25"/>
      <c r="U108" s="26"/>
      <c r="V108" s="27"/>
      <c r="W108" s="27"/>
      <c r="X108" s="28"/>
      <c r="Y108" s="23"/>
      <c r="Z108" s="24"/>
      <c r="AA108" s="24"/>
      <c r="AB108" s="25"/>
      <c r="AC108" s="26"/>
      <c r="AD108" s="27"/>
      <c r="AE108" s="27"/>
      <c r="AF108" s="28"/>
      <c r="AG108" s="30" t="s">
        <v>144</v>
      </c>
      <c r="AH108" s="30" t="s">
        <v>75</v>
      </c>
    </row>
    <row r="109" spans="1:37" x14ac:dyDescent="0.2">
      <c r="A109" s="65" t="s">
        <v>331</v>
      </c>
      <c r="B109" s="357" t="s">
        <v>244</v>
      </c>
      <c r="C109" s="113" t="s">
        <v>125</v>
      </c>
      <c r="D109" s="192"/>
      <c r="E109" s="26"/>
      <c r="F109" s="27"/>
      <c r="G109" s="27"/>
      <c r="H109" s="28"/>
      <c r="I109" s="284">
        <v>0</v>
      </c>
      <c r="J109" s="32">
        <v>2</v>
      </c>
      <c r="K109" s="32" t="s">
        <v>41</v>
      </c>
      <c r="L109" s="285">
        <v>0</v>
      </c>
      <c r="M109" s="26"/>
      <c r="N109" s="27"/>
      <c r="O109" s="27"/>
      <c r="P109" s="28"/>
      <c r="Q109" s="37"/>
      <c r="R109" s="38"/>
      <c r="S109" s="38"/>
      <c r="T109" s="39"/>
      <c r="U109" s="26"/>
      <c r="V109" s="27"/>
      <c r="W109" s="27"/>
      <c r="X109" s="28"/>
      <c r="Y109" s="37"/>
      <c r="Z109" s="38"/>
      <c r="AA109" s="38"/>
      <c r="AB109" s="39"/>
      <c r="AC109" s="26"/>
      <c r="AD109" s="27"/>
      <c r="AE109" s="27"/>
      <c r="AF109" s="28"/>
      <c r="AG109" s="30" t="s">
        <v>144</v>
      </c>
      <c r="AH109" s="30" t="s">
        <v>75</v>
      </c>
    </row>
    <row r="110" spans="1:37" x14ac:dyDescent="0.2">
      <c r="A110" s="65" t="s">
        <v>307</v>
      </c>
      <c r="B110" s="357" t="s">
        <v>245</v>
      </c>
      <c r="C110" s="113" t="s">
        <v>126</v>
      </c>
      <c r="D110" s="192"/>
      <c r="E110" s="26"/>
      <c r="F110" s="27"/>
      <c r="G110" s="27"/>
      <c r="H110" s="28"/>
      <c r="I110" s="31"/>
      <c r="J110" s="32"/>
      <c r="K110" s="32"/>
      <c r="L110" s="285"/>
      <c r="M110" s="293">
        <v>0</v>
      </c>
      <c r="N110" s="130">
        <v>2</v>
      </c>
      <c r="O110" s="130" t="s">
        <v>41</v>
      </c>
      <c r="P110" s="131">
        <v>0</v>
      </c>
      <c r="Q110" s="37"/>
      <c r="R110" s="38"/>
      <c r="S110" s="38"/>
      <c r="T110" s="39"/>
      <c r="U110" s="26"/>
      <c r="V110" s="27"/>
      <c r="W110" s="27"/>
      <c r="X110" s="28"/>
      <c r="Y110" s="23"/>
      <c r="Z110" s="24"/>
      <c r="AA110" s="24"/>
      <c r="AB110" s="25"/>
      <c r="AC110" s="26"/>
      <c r="AD110" s="27"/>
      <c r="AE110" s="27"/>
      <c r="AF110" s="28"/>
      <c r="AG110" s="30" t="s">
        <v>144</v>
      </c>
      <c r="AH110" s="30" t="s">
        <v>75</v>
      </c>
    </row>
    <row r="111" spans="1:37" x14ac:dyDescent="0.2">
      <c r="A111" s="65" t="s">
        <v>308</v>
      </c>
      <c r="B111" s="356" t="s">
        <v>266</v>
      </c>
      <c r="C111" s="43" t="s">
        <v>88</v>
      </c>
      <c r="D111" s="193" t="s">
        <v>277</v>
      </c>
      <c r="E111" s="40"/>
      <c r="F111" s="41"/>
      <c r="G111" s="41"/>
      <c r="H111" s="42"/>
      <c r="I111" s="37"/>
      <c r="J111" s="38"/>
      <c r="K111" s="38"/>
      <c r="L111" s="285"/>
      <c r="M111" s="310">
        <v>0</v>
      </c>
      <c r="N111" s="58">
        <v>0</v>
      </c>
      <c r="O111" s="58" t="s">
        <v>87</v>
      </c>
      <c r="P111" s="131">
        <v>0</v>
      </c>
      <c r="Q111" s="23"/>
      <c r="R111" s="24"/>
      <c r="S111" s="24"/>
      <c r="T111" s="25"/>
      <c r="U111" s="40"/>
      <c r="V111" s="41"/>
      <c r="W111" s="41"/>
      <c r="X111" s="42"/>
      <c r="Y111" s="37"/>
      <c r="Z111" s="38"/>
      <c r="AA111" s="38"/>
      <c r="AB111" s="39"/>
      <c r="AC111" s="40"/>
      <c r="AD111" s="41"/>
      <c r="AE111" s="41"/>
      <c r="AF111" s="42"/>
      <c r="AG111" s="61" t="s">
        <v>144</v>
      </c>
      <c r="AH111" s="61" t="s">
        <v>75</v>
      </c>
    </row>
    <row r="112" spans="1:37" x14ac:dyDescent="0.2">
      <c r="A112" s="65" t="s">
        <v>309</v>
      </c>
      <c r="B112" s="419" t="s">
        <v>246</v>
      </c>
      <c r="C112" s="21" t="s">
        <v>150</v>
      </c>
      <c r="D112" s="104"/>
      <c r="E112" s="26"/>
      <c r="F112" s="27"/>
      <c r="G112" s="27"/>
      <c r="H112" s="28"/>
      <c r="I112" s="23"/>
      <c r="J112" s="24"/>
      <c r="K112" s="24"/>
      <c r="L112" s="25"/>
      <c r="M112" s="26"/>
      <c r="N112" s="27"/>
      <c r="O112" s="27"/>
      <c r="P112" s="28"/>
      <c r="Q112" s="23"/>
      <c r="R112" s="24"/>
      <c r="S112" s="24"/>
      <c r="T112" s="25"/>
      <c r="U112" s="129"/>
      <c r="V112" s="130"/>
      <c r="W112" s="130"/>
      <c r="X112" s="131"/>
      <c r="Y112" s="23">
        <v>2</v>
      </c>
      <c r="Z112" s="24">
        <v>2</v>
      </c>
      <c r="AA112" s="24" t="s">
        <v>14</v>
      </c>
      <c r="AB112" s="25">
        <v>4</v>
      </c>
      <c r="AC112" s="26"/>
      <c r="AD112" s="27"/>
      <c r="AE112" s="27"/>
      <c r="AF112" s="28"/>
      <c r="AG112" s="30" t="s">
        <v>363</v>
      </c>
      <c r="AH112" s="30" t="s">
        <v>36</v>
      </c>
    </row>
    <row r="113" spans="1:35" s="151" customFormat="1" ht="13.5" thickBot="1" x14ac:dyDescent="0.25">
      <c r="A113" s="174" t="s">
        <v>310</v>
      </c>
      <c r="B113" s="420" t="s">
        <v>267</v>
      </c>
      <c r="C113" s="417" t="s">
        <v>166</v>
      </c>
      <c r="D113" s="327" t="s">
        <v>30</v>
      </c>
      <c r="E113" s="160"/>
      <c r="F113" s="161"/>
      <c r="G113" s="161"/>
      <c r="H113" s="162"/>
      <c r="I113" s="163"/>
      <c r="J113" s="164"/>
      <c r="K113" s="164"/>
      <c r="L113" s="165"/>
      <c r="M113" s="160"/>
      <c r="N113" s="161"/>
      <c r="O113" s="161"/>
      <c r="P113" s="162"/>
      <c r="Q113" s="34"/>
      <c r="R113" s="35"/>
      <c r="S113" s="35"/>
      <c r="T113" s="36"/>
      <c r="U113" s="166"/>
      <c r="V113" s="58"/>
      <c r="W113" s="58"/>
      <c r="X113" s="59"/>
      <c r="Y113" s="34">
        <v>2</v>
      </c>
      <c r="Z113" s="35">
        <v>2</v>
      </c>
      <c r="AA113" s="35" t="s">
        <v>41</v>
      </c>
      <c r="AB113" s="36">
        <v>4</v>
      </c>
      <c r="AC113" s="241"/>
      <c r="AD113" s="242"/>
      <c r="AE113" s="242"/>
      <c r="AF113" s="243"/>
      <c r="AG113" s="66" t="s">
        <v>363</v>
      </c>
      <c r="AH113" s="66" t="s">
        <v>70</v>
      </c>
    </row>
    <row r="114" spans="1:35" ht="13.5" thickBot="1" x14ac:dyDescent="0.25">
      <c r="A114" s="393"/>
      <c r="B114" s="393"/>
      <c r="C114" s="309" t="s">
        <v>155</v>
      </c>
      <c r="D114" s="308">
        <f>H114+L114+P114+T114+X114+AB114+AF114</f>
        <v>23</v>
      </c>
      <c r="E114" s="220">
        <f t="shared" ref="E114:AF114" si="11">SUM(E103:E113)</f>
        <v>0</v>
      </c>
      <c r="F114" s="222">
        <f t="shared" si="11"/>
        <v>2</v>
      </c>
      <c r="G114" s="222">
        <f t="shared" si="11"/>
        <v>0</v>
      </c>
      <c r="H114" s="238">
        <f t="shared" si="11"/>
        <v>0</v>
      </c>
      <c r="I114" s="237">
        <f t="shared" si="11"/>
        <v>0</v>
      </c>
      <c r="J114" s="222">
        <f t="shared" si="11"/>
        <v>2</v>
      </c>
      <c r="K114" s="222">
        <f t="shared" si="11"/>
        <v>0</v>
      </c>
      <c r="L114" s="239">
        <f t="shared" si="11"/>
        <v>0</v>
      </c>
      <c r="M114" s="220">
        <f t="shared" si="11"/>
        <v>1</v>
      </c>
      <c r="N114" s="222">
        <f t="shared" si="11"/>
        <v>4</v>
      </c>
      <c r="O114" s="222">
        <f t="shared" si="11"/>
        <v>0</v>
      </c>
      <c r="P114" s="238">
        <f t="shared" si="11"/>
        <v>2</v>
      </c>
      <c r="Q114" s="237">
        <f t="shared" si="11"/>
        <v>1</v>
      </c>
      <c r="R114" s="222">
        <f t="shared" si="11"/>
        <v>2</v>
      </c>
      <c r="S114" s="222">
        <f t="shared" si="11"/>
        <v>0</v>
      </c>
      <c r="T114" s="239">
        <f t="shared" si="11"/>
        <v>2</v>
      </c>
      <c r="U114" s="220">
        <f t="shared" si="11"/>
        <v>0</v>
      </c>
      <c r="V114" s="222">
        <f t="shared" si="11"/>
        <v>3</v>
      </c>
      <c r="W114" s="222">
        <f t="shared" si="11"/>
        <v>0</v>
      </c>
      <c r="X114" s="238">
        <f t="shared" si="11"/>
        <v>4</v>
      </c>
      <c r="Y114" s="237">
        <f t="shared" si="11"/>
        <v>4</v>
      </c>
      <c r="Z114" s="222">
        <f t="shared" si="11"/>
        <v>8</v>
      </c>
      <c r="AA114" s="222">
        <f t="shared" si="11"/>
        <v>0</v>
      </c>
      <c r="AB114" s="239">
        <f t="shared" si="11"/>
        <v>12</v>
      </c>
      <c r="AC114" s="220">
        <f t="shared" si="11"/>
        <v>0</v>
      </c>
      <c r="AD114" s="222">
        <f t="shared" si="11"/>
        <v>3</v>
      </c>
      <c r="AE114" s="222">
        <f t="shared" si="11"/>
        <v>0</v>
      </c>
      <c r="AF114" s="238">
        <f t="shared" si="11"/>
        <v>3</v>
      </c>
      <c r="AG114" s="435"/>
      <c r="AH114" s="276"/>
    </row>
    <row r="115" spans="1:35" s="157" customFormat="1" ht="16.5" thickBot="1" x14ac:dyDescent="0.25">
      <c r="A115" s="474" t="s">
        <v>133</v>
      </c>
      <c r="B115" s="491"/>
      <c r="C115" s="491"/>
      <c r="D115" s="491"/>
      <c r="E115" s="491"/>
      <c r="F115" s="491"/>
      <c r="G115" s="491"/>
      <c r="H115" s="491"/>
      <c r="I115" s="491"/>
      <c r="J115" s="491"/>
      <c r="K115" s="491"/>
      <c r="L115" s="491"/>
      <c r="M115" s="496"/>
      <c r="N115" s="496"/>
      <c r="O115" s="496"/>
      <c r="P115" s="496"/>
      <c r="Q115" s="491"/>
      <c r="R115" s="491"/>
      <c r="S115" s="491"/>
      <c r="T115" s="491"/>
      <c r="U115" s="491"/>
      <c r="V115" s="491"/>
      <c r="W115" s="491"/>
      <c r="X115" s="491"/>
      <c r="Y115" s="491"/>
      <c r="Z115" s="491"/>
      <c r="AA115" s="491"/>
      <c r="AB115" s="491"/>
      <c r="AC115" s="491"/>
      <c r="AD115" s="491"/>
      <c r="AE115" s="491"/>
      <c r="AF115" s="491"/>
      <c r="AG115" s="491"/>
      <c r="AH115" s="492"/>
    </row>
    <row r="116" spans="1:35" s="387" customFormat="1" x14ac:dyDescent="0.2">
      <c r="A116" s="67" t="s">
        <v>110</v>
      </c>
      <c r="B116" s="67" t="s">
        <v>242</v>
      </c>
      <c r="C116" s="388" t="s">
        <v>85</v>
      </c>
      <c r="D116" s="68"/>
      <c r="E116" s="44">
        <v>0</v>
      </c>
      <c r="F116" s="45">
        <v>2</v>
      </c>
      <c r="G116" s="45" t="s">
        <v>41</v>
      </c>
      <c r="H116" s="46">
        <v>0</v>
      </c>
      <c r="I116" s="34"/>
      <c r="J116" s="35"/>
      <c r="K116" s="35"/>
      <c r="L116" s="36"/>
      <c r="M116" s="44"/>
      <c r="N116" s="45"/>
      <c r="O116" s="45"/>
      <c r="P116" s="46"/>
      <c r="Q116" s="34"/>
      <c r="R116" s="35"/>
      <c r="S116" s="35"/>
      <c r="T116" s="36"/>
      <c r="U116" s="44"/>
      <c r="V116" s="45"/>
      <c r="W116" s="45"/>
      <c r="X116" s="46"/>
      <c r="Y116" s="34"/>
      <c r="Z116" s="35"/>
      <c r="AA116" s="35"/>
      <c r="AB116" s="36"/>
      <c r="AC116" s="44"/>
      <c r="AD116" s="45"/>
      <c r="AE116" s="45"/>
      <c r="AF116" s="46"/>
      <c r="AG116" s="113" t="s">
        <v>144</v>
      </c>
      <c r="AH116" s="113" t="s">
        <v>75</v>
      </c>
    </row>
    <row r="117" spans="1:35" s="387" customFormat="1" x14ac:dyDescent="0.2">
      <c r="A117" s="65" t="s">
        <v>282</v>
      </c>
      <c r="B117" s="65" t="s">
        <v>275</v>
      </c>
      <c r="C117" s="302" t="s">
        <v>276</v>
      </c>
      <c r="D117" s="83"/>
      <c r="E117" s="129">
        <v>0</v>
      </c>
      <c r="F117" s="130">
        <v>4</v>
      </c>
      <c r="G117" s="130" t="s">
        <v>41</v>
      </c>
      <c r="H117" s="131">
        <v>0</v>
      </c>
      <c r="I117" s="31"/>
      <c r="J117" s="32"/>
      <c r="K117" s="32"/>
      <c r="L117" s="33"/>
      <c r="M117" s="129"/>
      <c r="N117" s="130"/>
      <c r="O117" s="130"/>
      <c r="P117" s="131"/>
      <c r="Q117" s="31"/>
      <c r="R117" s="32"/>
      <c r="S117" s="32"/>
      <c r="T117" s="33"/>
      <c r="U117" s="129"/>
      <c r="V117" s="130"/>
      <c r="W117" s="130"/>
      <c r="X117" s="131"/>
      <c r="Y117" s="31"/>
      <c r="Z117" s="32"/>
      <c r="AA117" s="32"/>
      <c r="AB117" s="33"/>
      <c r="AC117" s="129"/>
      <c r="AD117" s="130"/>
      <c r="AE117" s="130"/>
      <c r="AF117" s="131"/>
      <c r="AG117" s="146" t="s">
        <v>144</v>
      </c>
      <c r="AH117" s="30" t="s">
        <v>75</v>
      </c>
    </row>
    <row r="118" spans="1:35" s="169" customFormat="1" x14ac:dyDescent="0.2">
      <c r="A118" s="65" t="s">
        <v>311</v>
      </c>
      <c r="B118" s="355" t="s">
        <v>247</v>
      </c>
      <c r="C118" s="363" t="s">
        <v>66</v>
      </c>
      <c r="D118" s="362"/>
      <c r="E118" s="358"/>
      <c r="F118" s="359"/>
      <c r="G118" s="359"/>
      <c r="H118" s="360"/>
      <c r="I118" s="364"/>
      <c r="J118" s="365"/>
      <c r="K118" s="365"/>
      <c r="L118" s="366"/>
      <c r="M118" s="367"/>
      <c r="N118" s="368"/>
      <c r="O118" s="368"/>
      <c r="P118" s="369"/>
      <c r="Q118" s="370">
        <v>3</v>
      </c>
      <c r="R118" s="371">
        <v>1</v>
      </c>
      <c r="S118" s="371" t="s">
        <v>14</v>
      </c>
      <c r="T118" s="372">
        <v>4</v>
      </c>
      <c r="U118" s="358"/>
      <c r="V118" s="359"/>
      <c r="W118" s="359"/>
      <c r="X118" s="360"/>
      <c r="Y118" s="364"/>
      <c r="Z118" s="365"/>
      <c r="AA118" s="365"/>
      <c r="AB118" s="373"/>
      <c r="AC118" s="358"/>
      <c r="AD118" s="359"/>
      <c r="AE118" s="359"/>
      <c r="AF118" s="360"/>
      <c r="AG118" s="374" t="s">
        <v>363</v>
      </c>
      <c r="AH118" s="363" t="s">
        <v>177</v>
      </c>
    </row>
    <row r="119" spans="1:35" s="169" customFormat="1" x14ac:dyDescent="0.2">
      <c r="A119" s="65" t="s">
        <v>312</v>
      </c>
      <c r="B119" s="21" t="s">
        <v>248</v>
      </c>
      <c r="C119" s="83" t="s">
        <v>27</v>
      </c>
      <c r="D119" s="198" t="s">
        <v>29</v>
      </c>
      <c r="E119" s="88"/>
      <c r="F119" s="86"/>
      <c r="G119" s="86"/>
      <c r="H119" s="87"/>
      <c r="I119" s="79"/>
      <c r="J119" s="74"/>
      <c r="K119" s="74"/>
      <c r="L119" s="75"/>
      <c r="M119" s="88">
        <v>2</v>
      </c>
      <c r="N119" s="86">
        <v>2</v>
      </c>
      <c r="O119" s="86" t="s">
        <v>16</v>
      </c>
      <c r="P119" s="87">
        <v>4</v>
      </c>
      <c r="Q119" s="79"/>
      <c r="R119" s="74"/>
      <c r="S119" s="74"/>
      <c r="T119" s="75"/>
      <c r="U119" s="88"/>
      <c r="V119" s="86"/>
      <c r="W119" s="86"/>
      <c r="X119" s="87"/>
      <c r="Y119" s="79"/>
      <c r="Z119" s="74"/>
      <c r="AA119" s="74"/>
      <c r="AB119" s="75"/>
      <c r="AC119" s="88"/>
      <c r="AD119" s="86"/>
      <c r="AE119" s="86"/>
      <c r="AF119" s="87"/>
      <c r="AG119" s="452" t="s">
        <v>362</v>
      </c>
      <c r="AH119" s="453" t="s">
        <v>354</v>
      </c>
    </row>
    <row r="120" spans="1:35" x14ac:dyDescent="0.2">
      <c r="A120" s="65" t="s">
        <v>313</v>
      </c>
      <c r="B120" s="21" t="s">
        <v>249</v>
      </c>
      <c r="C120" s="113" t="s">
        <v>61</v>
      </c>
      <c r="D120" s="198" t="s">
        <v>62</v>
      </c>
      <c r="E120" s="26"/>
      <c r="F120" s="27"/>
      <c r="G120" s="27"/>
      <c r="H120" s="28"/>
      <c r="I120" s="13"/>
      <c r="J120" s="14"/>
      <c r="K120" s="14"/>
      <c r="L120" s="49"/>
      <c r="M120" s="26"/>
      <c r="N120" s="27"/>
      <c r="O120" s="27"/>
      <c r="P120" s="28"/>
      <c r="Q120" s="13"/>
      <c r="R120" s="14"/>
      <c r="S120" s="14"/>
      <c r="T120" s="15"/>
      <c r="U120" s="129">
        <v>2</v>
      </c>
      <c r="V120" s="130">
        <v>2</v>
      </c>
      <c r="W120" s="130" t="s">
        <v>14</v>
      </c>
      <c r="X120" s="131">
        <v>4</v>
      </c>
      <c r="Y120" s="13"/>
      <c r="Z120" s="14"/>
      <c r="AA120" s="14"/>
      <c r="AB120" s="15"/>
      <c r="AC120" s="26"/>
      <c r="AD120" s="27"/>
      <c r="AE120" s="27"/>
      <c r="AF120" s="28"/>
      <c r="AG120" s="29" t="s">
        <v>363</v>
      </c>
      <c r="AH120" s="30" t="s">
        <v>33</v>
      </c>
    </row>
    <row r="121" spans="1:35" s="151" customFormat="1" x14ac:dyDescent="0.2">
      <c r="A121" s="65" t="s">
        <v>314</v>
      </c>
      <c r="B121" s="21" t="s">
        <v>250</v>
      </c>
      <c r="C121" s="113" t="s">
        <v>45</v>
      </c>
      <c r="D121" s="200"/>
      <c r="E121" s="154"/>
      <c r="F121" s="152"/>
      <c r="G121" s="152"/>
      <c r="H121" s="153"/>
      <c r="I121" s="114"/>
      <c r="J121" s="115"/>
      <c r="K121" s="115"/>
      <c r="L121" s="159"/>
      <c r="M121" s="26"/>
      <c r="N121" s="27"/>
      <c r="O121" s="27"/>
      <c r="P121" s="28"/>
      <c r="Q121" s="23"/>
      <c r="R121" s="24"/>
      <c r="S121" s="24"/>
      <c r="T121" s="25"/>
      <c r="U121" s="129">
        <v>3</v>
      </c>
      <c r="V121" s="130">
        <v>3</v>
      </c>
      <c r="W121" s="130" t="s">
        <v>16</v>
      </c>
      <c r="X121" s="131">
        <v>6</v>
      </c>
      <c r="Y121" s="23"/>
      <c r="Z121" s="24"/>
      <c r="AA121" s="24"/>
      <c r="AB121" s="25"/>
      <c r="AC121" s="154"/>
      <c r="AD121" s="152"/>
      <c r="AE121" s="152"/>
      <c r="AF121" s="153"/>
      <c r="AG121" s="29" t="s">
        <v>363</v>
      </c>
      <c r="AH121" s="30" t="s">
        <v>193</v>
      </c>
    </row>
    <row r="122" spans="1:35" x14ac:dyDescent="0.2">
      <c r="A122" s="455" t="s">
        <v>374</v>
      </c>
      <c r="B122" s="451" t="s">
        <v>356</v>
      </c>
      <c r="C122" s="448" t="s">
        <v>357</v>
      </c>
      <c r="D122" s="326"/>
      <c r="E122" s="40"/>
      <c r="F122" s="41"/>
      <c r="G122" s="41"/>
      <c r="H122" s="42"/>
      <c r="I122" s="37"/>
      <c r="J122" s="38"/>
      <c r="K122" s="38"/>
      <c r="L122" s="39"/>
      <c r="M122" s="40"/>
      <c r="N122" s="41"/>
      <c r="O122" s="41"/>
      <c r="P122" s="42"/>
      <c r="Q122" s="37"/>
      <c r="R122" s="38"/>
      <c r="S122" s="38"/>
      <c r="T122" s="39"/>
      <c r="U122" s="166">
        <v>1</v>
      </c>
      <c r="V122" s="58">
        <v>2</v>
      </c>
      <c r="W122" s="58" t="s">
        <v>16</v>
      </c>
      <c r="X122" s="59">
        <v>2</v>
      </c>
      <c r="Y122" s="138"/>
      <c r="Z122" s="139"/>
      <c r="AA122" s="139"/>
      <c r="AB122" s="140"/>
      <c r="AC122" s="40"/>
      <c r="AD122" s="41"/>
      <c r="AE122" s="41"/>
      <c r="AF122" s="42"/>
      <c r="AG122" s="392" t="s">
        <v>83</v>
      </c>
      <c r="AH122" s="386" t="s">
        <v>180</v>
      </c>
    </row>
    <row r="123" spans="1:35" s="151" customFormat="1" ht="13.5" thickBot="1" x14ac:dyDescent="0.25">
      <c r="A123" s="174" t="s">
        <v>315</v>
      </c>
      <c r="B123" s="325" t="s">
        <v>270</v>
      </c>
      <c r="C123" s="43" t="s">
        <v>152</v>
      </c>
      <c r="D123" s="201"/>
      <c r="E123" s="170"/>
      <c r="F123" s="171"/>
      <c r="G123" s="171"/>
      <c r="H123" s="172"/>
      <c r="I123" s="155"/>
      <c r="J123" s="173"/>
      <c r="K123" s="173"/>
      <c r="L123" s="165"/>
      <c r="M123" s="26"/>
      <c r="N123" s="27"/>
      <c r="O123" s="27"/>
      <c r="P123" s="28"/>
      <c r="Q123" s="37"/>
      <c r="R123" s="38"/>
      <c r="S123" s="38"/>
      <c r="T123" s="39"/>
      <c r="U123" s="40"/>
      <c r="V123" s="41"/>
      <c r="W123" s="41"/>
      <c r="X123" s="42"/>
      <c r="Y123" s="34">
        <v>2</v>
      </c>
      <c r="Z123" s="35">
        <v>3</v>
      </c>
      <c r="AA123" s="35" t="s">
        <v>41</v>
      </c>
      <c r="AB123" s="36">
        <v>5</v>
      </c>
      <c r="AC123" s="170"/>
      <c r="AD123" s="171"/>
      <c r="AE123" s="171"/>
      <c r="AF123" s="172"/>
      <c r="AG123" s="29" t="s">
        <v>363</v>
      </c>
      <c r="AH123" s="61" t="s">
        <v>191</v>
      </c>
      <c r="AI123" s="353" t="s">
        <v>199</v>
      </c>
    </row>
    <row r="124" spans="1:35" ht="13.5" thickBot="1" x14ac:dyDescent="0.25">
      <c r="A124" s="393"/>
      <c r="B124" s="393"/>
      <c r="C124" s="309" t="s">
        <v>155</v>
      </c>
      <c r="D124" s="308">
        <f>H124+L124+P124+T124+X124+AB124+AF124</f>
        <v>25</v>
      </c>
      <c r="E124" s="220">
        <f t="shared" ref="E124:AF124" si="12">SUM(E116:E123)</f>
        <v>0</v>
      </c>
      <c r="F124" s="222">
        <f t="shared" si="12"/>
        <v>6</v>
      </c>
      <c r="G124" s="222">
        <f t="shared" si="12"/>
        <v>0</v>
      </c>
      <c r="H124" s="238">
        <f t="shared" si="12"/>
        <v>0</v>
      </c>
      <c r="I124" s="220">
        <f t="shared" si="12"/>
        <v>0</v>
      </c>
      <c r="J124" s="222">
        <f t="shared" si="12"/>
        <v>0</v>
      </c>
      <c r="K124" s="222">
        <f t="shared" si="12"/>
        <v>0</v>
      </c>
      <c r="L124" s="238">
        <f t="shared" si="12"/>
        <v>0</v>
      </c>
      <c r="M124" s="220">
        <f t="shared" si="12"/>
        <v>2</v>
      </c>
      <c r="N124" s="222">
        <f t="shared" si="12"/>
        <v>2</v>
      </c>
      <c r="O124" s="222">
        <f t="shared" si="12"/>
        <v>0</v>
      </c>
      <c r="P124" s="238">
        <f t="shared" si="12"/>
        <v>4</v>
      </c>
      <c r="Q124" s="220">
        <f t="shared" si="12"/>
        <v>3</v>
      </c>
      <c r="R124" s="222">
        <f t="shared" si="12"/>
        <v>1</v>
      </c>
      <c r="S124" s="222">
        <f t="shared" si="12"/>
        <v>0</v>
      </c>
      <c r="T124" s="238">
        <f t="shared" si="12"/>
        <v>4</v>
      </c>
      <c r="U124" s="220">
        <f t="shared" si="12"/>
        <v>6</v>
      </c>
      <c r="V124" s="222">
        <f t="shared" si="12"/>
        <v>7</v>
      </c>
      <c r="W124" s="222">
        <f t="shared" si="12"/>
        <v>0</v>
      </c>
      <c r="X124" s="238">
        <f t="shared" si="12"/>
        <v>12</v>
      </c>
      <c r="Y124" s="220">
        <f t="shared" si="12"/>
        <v>2</v>
      </c>
      <c r="Z124" s="222">
        <f t="shared" si="12"/>
        <v>3</v>
      </c>
      <c r="AA124" s="222">
        <f t="shared" si="12"/>
        <v>0</v>
      </c>
      <c r="AB124" s="238">
        <f t="shared" si="12"/>
        <v>5</v>
      </c>
      <c r="AC124" s="220">
        <f t="shared" si="12"/>
        <v>0</v>
      </c>
      <c r="AD124" s="222">
        <f t="shared" si="12"/>
        <v>0</v>
      </c>
      <c r="AE124" s="222">
        <f t="shared" si="12"/>
        <v>0</v>
      </c>
      <c r="AF124" s="238">
        <f t="shared" si="12"/>
        <v>0</v>
      </c>
      <c r="AG124" s="240"/>
      <c r="AH124" s="221"/>
    </row>
    <row r="125" spans="1:35" s="157" customFormat="1" ht="16.5" thickBot="1" x14ac:dyDescent="0.25">
      <c r="A125" s="474" t="s">
        <v>78</v>
      </c>
      <c r="B125" s="491"/>
      <c r="C125" s="491"/>
      <c r="D125" s="491"/>
      <c r="E125" s="491"/>
      <c r="F125" s="491"/>
      <c r="G125" s="491"/>
      <c r="H125" s="491"/>
      <c r="I125" s="491"/>
      <c r="J125" s="491"/>
      <c r="K125" s="491"/>
      <c r="L125" s="491"/>
      <c r="M125" s="491"/>
      <c r="N125" s="491"/>
      <c r="O125" s="491"/>
      <c r="P125" s="491"/>
      <c r="Q125" s="491"/>
      <c r="R125" s="491"/>
      <c r="S125" s="491"/>
      <c r="T125" s="491"/>
      <c r="U125" s="491"/>
      <c r="V125" s="491"/>
      <c r="W125" s="491"/>
      <c r="X125" s="491"/>
      <c r="Y125" s="491"/>
      <c r="Z125" s="491"/>
      <c r="AA125" s="491"/>
      <c r="AB125" s="491"/>
      <c r="AC125" s="491"/>
      <c r="AD125" s="491"/>
      <c r="AE125" s="491"/>
      <c r="AF125" s="491"/>
      <c r="AG125" s="491"/>
      <c r="AH125" s="492"/>
    </row>
    <row r="126" spans="1:35" s="387" customFormat="1" x14ac:dyDescent="0.2">
      <c r="A126" s="67" t="s">
        <v>110</v>
      </c>
      <c r="B126" s="356" t="s">
        <v>242</v>
      </c>
      <c r="C126" s="51" t="s">
        <v>85</v>
      </c>
      <c r="D126" s="191"/>
      <c r="E126" s="44">
        <v>0</v>
      </c>
      <c r="F126" s="45">
        <v>6</v>
      </c>
      <c r="G126" s="45" t="s">
        <v>41</v>
      </c>
      <c r="H126" s="46">
        <v>0</v>
      </c>
      <c r="I126" s="264"/>
      <c r="J126" s="265"/>
      <c r="K126" s="265"/>
      <c r="L126" s="266"/>
      <c r="M126" s="44"/>
      <c r="N126" s="45"/>
      <c r="O126" s="45"/>
      <c r="P126" s="46"/>
      <c r="Q126" s="264"/>
      <c r="R126" s="265"/>
      <c r="S126" s="265"/>
      <c r="T126" s="266"/>
      <c r="U126" s="44"/>
      <c r="V126" s="45"/>
      <c r="W126" s="45"/>
      <c r="X126" s="46"/>
      <c r="Y126" s="264"/>
      <c r="Z126" s="265"/>
      <c r="AA126" s="265"/>
      <c r="AB126" s="266"/>
      <c r="AC126" s="44"/>
      <c r="AD126" s="45"/>
      <c r="AE126" s="45"/>
      <c r="AF126" s="46"/>
      <c r="AG126" s="51" t="s">
        <v>144</v>
      </c>
      <c r="AH126" s="51" t="s">
        <v>75</v>
      </c>
    </row>
    <row r="127" spans="1:35" s="387" customFormat="1" x14ac:dyDescent="0.2">
      <c r="A127" s="65" t="s">
        <v>282</v>
      </c>
      <c r="B127" s="356" t="s">
        <v>275</v>
      </c>
      <c r="C127" s="302" t="s">
        <v>276</v>
      </c>
      <c r="D127" s="83" t="s">
        <v>88</v>
      </c>
      <c r="E127" s="129"/>
      <c r="F127" s="130"/>
      <c r="G127" s="130"/>
      <c r="H127" s="131"/>
      <c r="I127" s="31"/>
      <c r="J127" s="32"/>
      <c r="K127" s="32"/>
      <c r="L127" s="33"/>
      <c r="M127" s="129"/>
      <c r="N127" s="130"/>
      <c r="O127" s="130"/>
      <c r="P127" s="131"/>
      <c r="Q127" s="284">
        <v>0</v>
      </c>
      <c r="R127" s="32">
        <v>4</v>
      </c>
      <c r="S127" s="32" t="s">
        <v>41</v>
      </c>
      <c r="T127" s="285">
        <v>0</v>
      </c>
      <c r="U127" s="129"/>
      <c r="V127" s="130"/>
      <c r="W127" s="130"/>
      <c r="X127" s="131"/>
      <c r="Y127" s="31"/>
      <c r="Z127" s="32"/>
      <c r="AA127" s="32"/>
      <c r="AB127" s="33"/>
      <c r="AC127" s="129"/>
      <c r="AD127" s="130"/>
      <c r="AE127" s="130"/>
      <c r="AF127" s="131"/>
      <c r="AG127" s="146" t="s">
        <v>144</v>
      </c>
      <c r="AH127" s="113" t="s">
        <v>75</v>
      </c>
    </row>
    <row r="128" spans="1:35" x14ac:dyDescent="0.2">
      <c r="A128" s="65" t="s">
        <v>119</v>
      </c>
      <c r="B128" s="422" t="s">
        <v>251</v>
      </c>
      <c r="C128" s="361" t="s">
        <v>55</v>
      </c>
      <c r="D128" s="362"/>
      <c r="E128" s="257"/>
      <c r="F128" s="258"/>
      <c r="G128" s="258"/>
      <c r="H128" s="259"/>
      <c r="I128" s="13"/>
      <c r="J128" s="14"/>
      <c r="K128" s="14"/>
      <c r="L128" s="15"/>
      <c r="M128" s="257">
        <v>1</v>
      </c>
      <c r="N128" s="258">
        <v>1</v>
      </c>
      <c r="O128" s="258" t="s">
        <v>14</v>
      </c>
      <c r="P128" s="259">
        <v>2</v>
      </c>
      <c r="Q128" s="13"/>
      <c r="R128" s="14"/>
      <c r="S128" s="14"/>
      <c r="T128" s="15"/>
      <c r="U128" s="257"/>
      <c r="V128" s="258"/>
      <c r="W128" s="258"/>
      <c r="X128" s="259"/>
      <c r="Y128" s="13"/>
      <c r="Z128" s="14"/>
      <c r="AA128" s="14"/>
      <c r="AB128" s="15"/>
      <c r="AC128" s="257"/>
      <c r="AD128" s="258"/>
      <c r="AE128" s="258"/>
      <c r="AF128" s="259"/>
      <c r="AG128" s="454" t="s">
        <v>89</v>
      </c>
      <c r="AH128" s="454" t="s">
        <v>167</v>
      </c>
      <c r="AI128" s="423" t="s">
        <v>355</v>
      </c>
    </row>
    <row r="129" spans="1:34" x14ac:dyDescent="0.2">
      <c r="A129" s="65" t="s">
        <v>120</v>
      </c>
      <c r="B129" s="356" t="s">
        <v>252</v>
      </c>
      <c r="C129" s="65" t="s">
        <v>56</v>
      </c>
      <c r="D129" s="192" t="s">
        <v>86</v>
      </c>
      <c r="E129" s="26"/>
      <c r="F129" s="27"/>
      <c r="G129" s="27"/>
      <c r="H129" s="28"/>
      <c r="I129" s="23"/>
      <c r="J129" s="24"/>
      <c r="K129" s="24"/>
      <c r="L129" s="25"/>
      <c r="M129" s="26"/>
      <c r="N129" s="27"/>
      <c r="O129" s="27"/>
      <c r="P129" s="28"/>
      <c r="Q129" s="23">
        <v>1</v>
      </c>
      <c r="R129" s="24">
        <v>1</v>
      </c>
      <c r="S129" s="24" t="s">
        <v>14</v>
      </c>
      <c r="T129" s="25">
        <v>2</v>
      </c>
      <c r="U129" s="129"/>
      <c r="V129" s="130"/>
      <c r="W129" s="130"/>
      <c r="X129" s="131"/>
      <c r="Y129" s="23"/>
      <c r="Z129" s="24"/>
      <c r="AA129" s="24"/>
      <c r="AB129" s="25"/>
      <c r="AC129" s="26"/>
      <c r="AD129" s="27"/>
      <c r="AE129" s="27"/>
      <c r="AF129" s="28"/>
      <c r="AG129" s="65" t="s">
        <v>145</v>
      </c>
      <c r="AH129" s="65" t="s">
        <v>182</v>
      </c>
    </row>
    <row r="130" spans="1:34" x14ac:dyDescent="0.2">
      <c r="A130" s="65" t="s">
        <v>121</v>
      </c>
      <c r="B130" s="356" t="s">
        <v>253</v>
      </c>
      <c r="C130" s="65" t="s">
        <v>57</v>
      </c>
      <c r="D130" s="198"/>
      <c r="E130" s="129"/>
      <c r="F130" s="130"/>
      <c r="G130" s="130"/>
      <c r="H130" s="131"/>
      <c r="I130" s="23"/>
      <c r="J130" s="24"/>
      <c r="K130" s="24"/>
      <c r="L130" s="25"/>
      <c r="M130" s="129"/>
      <c r="N130" s="130"/>
      <c r="O130" s="130"/>
      <c r="P130" s="131"/>
      <c r="Q130" s="23">
        <v>2</v>
      </c>
      <c r="R130" s="24">
        <v>1</v>
      </c>
      <c r="S130" s="24" t="s">
        <v>14</v>
      </c>
      <c r="T130" s="25">
        <v>3</v>
      </c>
      <c r="U130" s="129"/>
      <c r="V130" s="130"/>
      <c r="W130" s="130"/>
      <c r="X130" s="131"/>
      <c r="Y130" s="23"/>
      <c r="Z130" s="24"/>
      <c r="AA130" s="24"/>
      <c r="AB130" s="25"/>
      <c r="AC130" s="26"/>
      <c r="AD130" s="27"/>
      <c r="AE130" s="27"/>
      <c r="AF130" s="28"/>
      <c r="AG130" s="65" t="s">
        <v>145</v>
      </c>
      <c r="AH130" s="65" t="s">
        <v>182</v>
      </c>
    </row>
    <row r="131" spans="1:34" x14ac:dyDescent="0.2">
      <c r="A131" s="65" t="s">
        <v>316</v>
      </c>
      <c r="B131" s="356" t="s">
        <v>255</v>
      </c>
      <c r="C131" s="113" t="s">
        <v>138</v>
      </c>
      <c r="D131" s="192"/>
      <c r="E131" s="129"/>
      <c r="F131" s="130"/>
      <c r="G131" s="130"/>
      <c r="H131" s="131"/>
      <c r="I131" s="31"/>
      <c r="J131" s="32"/>
      <c r="K131" s="32"/>
      <c r="L131" s="33"/>
      <c r="M131" s="129"/>
      <c r="N131" s="130"/>
      <c r="O131" s="130"/>
      <c r="P131" s="131"/>
      <c r="Q131" s="31"/>
      <c r="R131" s="32"/>
      <c r="S131" s="32"/>
      <c r="T131" s="33"/>
      <c r="U131" s="129">
        <v>3</v>
      </c>
      <c r="V131" s="130">
        <v>0</v>
      </c>
      <c r="W131" s="130" t="s">
        <v>14</v>
      </c>
      <c r="X131" s="131">
        <v>3</v>
      </c>
      <c r="Y131" s="31"/>
      <c r="Z131" s="32"/>
      <c r="AA131" s="32"/>
      <c r="AB131" s="33"/>
      <c r="AC131" s="129"/>
      <c r="AD131" s="130"/>
      <c r="AE131" s="130"/>
      <c r="AF131" s="131"/>
      <c r="AG131" s="113" t="s">
        <v>363</v>
      </c>
      <c r="AH131" s="113" t="s">
        <v>70</v>
      </c>
    </row>
    <row r="132" spans="1:34" x14ac:dyDescent="0.2">
      <c r="A132" s="65" t="s">
        <v>317</v>
      </c>
      <c r="B132" s="356" t="s">
        <v>256</v>
      </c>
      <c r="C132" s="113" t="s">
        <v>147</v>
      </c>
      <c r="D132" s="192"/>
      <c r="E132" s="129"/>
      <c r="F132" s="130"/>
      <c r="G132" s="130"/>
      <c r="H132" s="131"/>
      <c r="I132" s="31"/>
      <c r="J132" s="32"/>
      <c r="K132" s="32"/>
      <c r="L132" s="33"/>
      <c r="M132" s="129"/>
      <c r="N132" s="130"/>
      <c r="O132" s="130"/>
      <c r="P132" s="131"/>
      <c r="Q132" s="31"/>
      <c r="R132" s="32"/>
      <c r="S132" s="32"/>
      <c r="T132" s="33"/>
      <c r="U132" s="129">
        <v>0</v>
      </c>
      <c r="V132" s="130">
        <v>3</v>
      </c>
      <c r="W132" s="130" t="s">
        <v>41</v>
      </c>
      <c r="X132" s="131">
        <v>3</v>
      </c>
      <c r="Y132" s="31"/>
      <c r="Z132" s="32"/>
      <c r="AA132" s="32"/>
      <c r="AB132" s="33"/>
      <c r="AC132" s="129"/>
      <c r="AD132" s="130"/>
      <c r="AE132" s="130"/>
      <c r="AF132" s="131"/>
      <c r="AG132" s="113" t="s">
        <v>363</v>
      </c>
      <c r="AH132" s="113" t="s">
        <v>70</v>
      </c>
    </row>
    <row r="133" spans="1:34" x14ac:dyDescent="0.2">
      <c r="A133" s="65" t="s">
        <v>318</v>
      </c>
      <c r="B133" s="356" t="s">
        <v>257</v>
      </c>
      <c r="C133" s="113" t="s">
        <v>137</v>
      </c>
      <c r="D133" s="192" t="s">
        <v>57</v>
      </c>
      <c r="E133" s="129"/>
      <c r="F133" s="130"/>
      <c r="G133" s="130"/>
      <c r="H133" s="131"/>
      <c r="I133" s="31"/>
      <c r="J133" s="32"/>
      <c r="K133" s="32"/>
      <c r="L133" s="33"/>
      <c r="M133" s="129"/>
      <c r="N133" s="130"/>
      <c r="O133" s="130"/>
      <c r="P133" s="131"/>
      <c r="Q133" s="31"/>
      <c r="R133" s="32"/>
      <c r="S133" s="32"/>
      <c r="T133" s="33"/>
      <c r="U133" s="129"/>
      <c r="V133" s="130"/>
      <c r="W133" s="130"/>
      <c r="X133" s="131"/>
      <c r="Y133" s="31">
        <v>2</v>
      </c>
      <c r="Z133" s="32">
        <v>0</v>
      </c>
      <c r="AA133" s="32" t="s">
        <v>14</v>
      </c>
      <c r="AB133" s="33">
        <v>2</v>
      </c>
      <c r="AC133" s="129"/>
      <c r="AD133" s="130"/>
      <c r="AE133" s="130"/>
      <c r="AF133" s="131"/>
      <c r="AG133" s="113" t="s">
        <v>363</v>
      </c>
      <c r="AH133" s="113" t="s">
        <v>36</v>
      </c>
    </row>
    <row r="134" spans="1:34" x14ac:dyDescent="0.2">
      <c r="A134" s="65" t="s">
        <v>319</v>
      </c>
      <c r="B134" s="356" t="s">
        <v>258</v>
      </c>
      <c r="C134" s="113" t="s">
        <v>148</v>
      </c>
      <c r="D134" s="192" t="s">
        <v>138</v>
      </c>
      <c r="E134" s="129"/>
      <c r="F134" s="130"/>
      <c r="G134" s="130"/>
      <c r="H134" s="131"/>
      <c r="I134" s="31"/>
      <c r="J134" s="32"/>
      <c r="K134" s="32"/>
      <c r="L134" s="33"/>
      <c r="M134" s="129"/>
      <c r="N134" s="130"/>
      <c r="O134" s="130"/>
      <c r="P134" s="131"/>
      <c r="Q134" s="31"/>
      <c r="R134" s="32"/>
      <c r="S134" s="32"/>
      <c r="T134" s="33"/>
      <c r="U134" s="129"/>
      <c r="V134" s="130"/>
      <c r="W134" s="130"/>
      <c r="X134" s="131"/>
      <c r="Y134" s="31">
        <v>0</v>
      </c>
      <c r="Z134" s="32">
        <v>2</v>
      </c>
      <c r="AA134" s="32" t="s">
        <v>41</v>
      </c>
      <c r="AB134" s="33">
        <v>2</v>
      </c>
      <c r="AC134" s="129"/>
      <c r="AD134" s="130"/>
      <c r="AE134" s="130"/>
      <c r="AF134" s="131"/>
      <c r="AG134" s="113" t="s">
        <v>363</v>
      </c>
      <c r="AH134" s="113" t="s">
        <v>36</v>
      </c>
    </row>
    <row r="135" spans="1:34" x14ac:dyDescent="0.2">
      <c r="A135" s="65" t="s">
        <v>320</v>
      </c>
      <c r="B135" s="354" t="s">
        <v>254</v>
      </c>
      <c r="C135" s="113" t="s">
        <v>181</v>
      </c>
      <c r="D135" s="192"/>
      <c r="E135" s="129"/>
      <c r="F135" s="130"/>
      <c r="G135" s="130"/>
      <c r="H135" s="131"/>
      <c r="I135" s="31"/>
      <c r="J135" s="32"/>
      <c r="K135" s="32"/>
      <c r="L135" s="33"/>
      <c r="M135" s="129"/>
      <c r="N135" s="130"/>
      <c r="O135" s="130"/>
      <c r="P135" s="131"/>
      <c r="Q135" s="31"/>
      <c r="R135" s="32"/>
      <c r="S135" s="32"/>
      <c r="T135" s="33"/>
      <c r="U135" s="129">
        <v>2</v>
      </c>
      <c r="V135" s="130">
        <v>1</v>
      </c>
      <c r="W135" s="130" t="s">
        <v>14</v>
      </c>
      <c r="X135" s="131">
        <v>3</v>
      </c>
      <c r="Y135" s="31"/>
      <c r="Z135" s="32"/>
      <c r="AA135" s="32"/>
      <c r="AB135" s="33"/>
      <c r="AC135" s="129"/>
      <c r="AD135" s="130"/>
      <c r="AE135" s="130"/>
      <c r="AF135" s="131"/>
      <c r="AG135" s="113" t="s">
        <v>363</v>
      </c>
      <c r="AH135" s="113" t="s">
        <v>192</v>
      </c>
    </row>
    <row r="136" spans="1:34" x14ac:dyDescent="0.2">
      <c r="A136" s="65" t="s">
        <v>321</v>
      </c>
      <c r="B136" s="354" t="s">
        <v>259</v>
      </c>
      <c r="C136" s="113" t="s">
        <v>123</v>
      </c>
      <c r="D136" s="192" t="s">
        <v>122</v>
      </c>
      <c r="E136" s="129"/>
      <c r="F136" s="130"/>
      <c r="G136" s="130"/>
      <c r="H136" s="131"/>
      <c r="I136" s="31">
        <v>0</v>
      </c>
      <c r="J136" s="32">
        <v>10</v>
      </c>
      <c r="K136" s="32" t="s">
        <v>41</v>
      </c>
      <c r="L136" s="33">
        <v>1</v>
      </c>
      <c r="M136" s="129"/>
      <c r="N136" s="130"/>
      <c r="O136" s="130"/>
      <c r="P136" s="131"/>
      <c r="Q136" s="31"/>
      <c r="R136" s="32"/>
      <c r="S136" s="32"/>
      <c r="T136" s="33"/>
      <c r="U136" s="129"/>
      <c r="V136" s="130"/>
      <c r="W136" s="130"/>
      <c r="X136" s="131"/>
      <c r="Y136" s="31"/>
      <c r="Z136" s="32"/>
      <c r="AA136" s="32"/>
      <c r="AB136" s="33"/>
      <c r="AC136" s="129"/>
      <c r="AD136" s="130"/>
      <c r="AE136" s="130"/>
      <c r="AF136" s="131"/>
      <c r="AG136" s="146" t="s">
        <v>363</v>
      </c>
      <c r="AH136" s="43" t="s">
        <v>191</v>
      </c>
    </row>
    <row r="137" spans="1:34" x14ac:dyDescent="0.2">
      <c r="A137" s="65" t="s">
        <v>322</v>
      </c>
      <c r="B137" s="356" t="s">
        <v>260</v>
      </c>
      <c r="C137" s="113" t="s">
        <v>135</v>
      </c>
      <c r="D137" s="192" t="s">
        <v>123</v>
      </c>
      <c r="E137" s="129"/>
      <c r="F137" s="130"/>
      <c r="G137" s="130"/>
      <c r="H137" s="131"/>
      <c r="I137" s="31"/>
      <c r="J137" s="32"/>
      <c r="K137" s="32"/>
      <c r="L137" s="33"/>
      <c r="M137" s="129">
        <v>0</v>
      </c>
      <c r="N137" s="130">
        <v>10</v>
      </c>
      <c r="O137" s="130" t="s">
        <v>41</v>
      </c>
      <c r="P137" s="131">
        <v>1</v>
      </c>
      <c r="Q137" s="31"/>
      <c r="R137" s="32"/>
      <c r="S137" s="32"/>
      <c r="T137" s="33"/>
      <c r="U137" s="129"/>
      <c r="V137" s="130"/>
      <c r="W137" s="130"/>
      <c r="X137" s="131"/>
      <c r="Y137" s="31"/>
      <c r="Z137" s="32"/>
      <c r="AA137" s="32"/>
      <c r="AB137" s="33"/>
      <c r="AC137" s="129"/>
      <c r="AD137" s="130"/>
      <c r="AE137" s="130"/>
      <c r="AF137" s="131"/>
      <c r="AG137" s="146" t="s">
        <v>363</v>
      </c>
      <c r="AH137" s="113" t="s">
        <v>70</v>
      </c>
    </row>
    <row r="138" spans="1:34" x14ac:dyDescent="0.2">
      <c r="A138" s="65" t="s">
        <v>323</v>
      </c>
      <c r="B138" s="356" t="s">
        <v>261</v>
      </c>
      <c r="C138" s="113" t="s">
        <v>136</v>
      </c>
      <c r="D138" s="192" t="s">
        <v>135</v>
      </c>
      <c r="E138" s="129"/>
      <c r="F138" s="130"/>
      <c r="G138" s="130"/>
      <c r="H138" s="131"/>
      <c r="I138" s="31"/>
      <c r="J138" s="32"/>
      <c r="K138" s="32"/>
      <c r="L138" s="33"/>
      <c r="M138" s="129"/>
      <c r="N138" s="130"/>
      <c r="O138" s="130"/>
      <c r="P138" s="131"/>
      <c r="Q138" s="31">
        <v>0</v>
      </c>
      <c r="R138" s="32">
        <v>10</v>
      </c>
      <c r="S138" s="32" t="s">
        <v>41</v>
      </c>
      <c r="T138" s="33">
        <v>1</v>
      </c>
      <c r="U138" s="129"/>
      <c r="V138" s="130"/>
      <c r="W138" s="130"/>
      <c r="X138" s="131"/>
      <c r="Y138" s="31"/>
      <c r="Z138" s="32"/>
      <c r="AA138" s="32"/>
      <c r="AB138" s="33"/>
      <c r="AC138" s="129"/>
      <c r="AD138" s="130"/>
      <c r="AE138" s="130"/>
      <c r="AF138" s="131"/>
      <c r="AG138" s="146" t="s">
        <v>363</v>
      </c>
      <c r="AH138" s="113" t="s">
        <v>70</v>
      </c>
    </row>
    <row r="139" spans="1:34" x14ac:dyDescent="0.2">
      <c r="A139" s="65" t="s">
        <v>324</v>
      </c>
      <c r="B139" s="356" t="s">
        <v>262</v>
      </c>
      <c r="C139" s="113" t="s">
        <v>141</v>
      </c>
      <c r="D139" s="192" t="s">
        <v>136</v>
      </c>
      <c r="E139" s="129"/>
      <c r="F139" s="130"/>
      <c r="G139" s="130"/>
      <c r="H139" s="131"/>
      <c r="I139" s="31"/>
      <c r="J139" s="32"/>
      <c r="K139" s="32"/>
      <c r="L139" s="33"/>
      <c r="M139" s="129"/>
      <c r="N139" s="130"/>
      <c r="O139" s="130"/>
      <c r="P139" s="131"/>
      <c r="Q139" s="31"/>
      <c r="R139" s="32"/>
      <c r="S139" s="32"/>
      <c r="T139" s="33"/>
      <c r="U139" s="129">
        <v>0</v>
      </c>
      <c r="V139" s="130">
        <v>10</v>
      </c>
      <c r="W139" s="130" t="s">
        <v>41</v>
      </c>
      <c r="X139" s="131">
        <v>1</v>
      </c>
      <c r="Y139" s="31"/>
      <c r="Z139" s="32"/>
      <c r="AA139" s="32"/>
      <c r="AB139" s="33"/>
      <c r="AC139" s="129"/>
      <c r="AD139" s="130"/>
      <c r="AE139" s="130"/>
      <c r="AF139" s="131"/>
      <c r="AG139" s="146" t="s">
        <v>363</v>
      </c>
      <c r="AH139" s="113" t="s">
        <v>36</v>
      </c>
    </row>
    <row r="140" spans="1:34" ht="13.5" thickBot="1" x14ac:dyDescent="0.25">
      <c r="A140" s="174" t="s">
        <v>325</v>
      </c>
      <c r="B140" s="357" t="s">
        <v>263</v>
      </c>
      <c r="C140" s="43" t="s">
        <v>142</v>
      </c>
      <c r="D140" s="193" t="s">
        <v>141</v>
      </c>
      <c r="E140" s="166"/>
      <c r="F140" s="58"/>
      <c r="G140" s="58"/>
      <c r="H140" s="59"/>
      <c r="I140" s="175"/>
      <c r="J140" s="176"/>
      <c r="K140" s="176"/>
      <c r="L140" s="177"/>
      <c r="M140" s="166"/>
      <c r="N140" s="58"/>
      <c r="O140" s="58"/>
      <c r="P140" s="59"/>
      <c r="Q140" s="175"/>
      <c r="R140" s="176"/>
      <c r="S140" s="176"/>
      <c r="T140" s="177"/>
      <c r="U140" s="166"/>
      <c r="V140" s="58"/>
      <c r="W140" s="58"/>
      <c r="X140" s="59"/>
      <c r="Y140" s="175">
        <v>0</v>
      </c>
      <c r="Z140" s="176">
        <v>10</v>
      </c>
      <c r="AA140" s="176" t="s">
        <v>41</v>
      </c>
      <c r="AB140" s="177">
        <v>1</v>
      </c>
      <c r="AC140" s="166"/>
      <c r="AD140" s="58"/>
      <c r="AE140" s="58"/>
      <c r="AF140" s="59"/>
      <c r="AG140" s="146" t="s">
        <v>363</v>
      </c>
      <c r="AH140" s="113" t="s">
        <v>36</v>
      </c>
    </row>
    <row r="141" spans="1:34" s="179" customFormat="1" ht="13.5" thickBot="1" x14ac:dyDescent="0.25">
      <c r="A141" s="178" t="s">
        <v>79</v>
      </c>
      <c r="B141" s="309"/>
      <c r="C141" s="278" t="s">
        <v>155</v>
      </c>
      <c r="D141" s="279">
        <f>SUM(H141,L141,P141,T141,X141,AB141,AF141)</f>
        <v>25</v>
      </c>
      <c r="E141" s="275">
        <f>SUM(E128:E140)</f>
        <v>0</v>
      </c>
      <c r="F141" s="167">
        <f>SUM(F128:F140)</f>
        <v>0</v>
      </c>
      <c r="G141" s="167"/>
      <c r="H141" s="168">
        <f t="shared" ref="H141:AF141" si="13">SUM(H128:H140)</f>
        <v>0</v>
      </c>
      <c r="I141" s="281">
        <f t="shared" si="13"/>
        <v>0</v>
      </c>
      <c r="J141" s="167">
        <f t="shared" si="13"/>
        <v>10</v>
      </c>
      <c r="K141" s="167">
        <f t="shared" si="13"/>
        <v>0</v>
      </c>
      <c r="L141" s="280">
        <f t="shared" si="13"/>
        <v>1</v>
      </c>
      <c r="M141" s="275">
        <f t="shared" si="13"/>
        <v>1</v>
      </c>
      <c r="N141" s="167">
        <f t="shared" si="13"/>
        <v>11</v>
      </c>
      <c r="O141" s="167">
        <f t="shared" si="13"/>
        <v>0</v>
      </c>
      <c r="P141" s="168">
        <f t="shared" si="13"/>
        <v>3</v>
      </c>
      <c r="Q141" s="220">
        <f t="shared" si="13"/>
        <v>3</v>
      </c>
      <c r="R141" s="222">
        <f t="shared" si="13"/>
        <v>12</v>
      </c>
      <c r="S141" s="222">
        <f t="shared" si="13"/>
        <v>0</v>
      </c>
      <c r="T141" s="238">
        <f t="shared" si="13"/>
        <v>6</v>
      </c>
      <c r="U141" s="275">
        <f t="shared" si="13"/>
        <v>5</v>
      </c>
      <c r="V141" s="167">
        <f t="shared" si="13"/>
        <v>14</v>
      </c>
      <c r="W141" s="167">
        <f t="shared" si="13"/>
        <v>0</v>
      </c>
      <c r="X141" s="168">
        <f>SUM(X128:X140)</f>
        <v>10</v>
      </c>
      <c r="Y141" s="281">
        <f t="shared" si="13"/>
        <v>2</v>
      </c>
      <c r="Z141" s="167">
        <f t="shared" si="13"/>
        <v>12</v>
      </c>
      <c r="AA141" s="167">
        <f t="shared" si="13"/>
        <v>0</v>
      </c>
      <c r="AB141" s="280">
        <f t="shared" si="13"/>
        <v>5</v>
      </c>
      <c r="AC141" s="275">
        <f t="shared" si="13"/>
        <v>0</v>
      </c>
      <c r="AD141" s="167">
        <f t="shared" si="13"/>
        <v>0</v>
      </c>
      <c r="AE141" s="167">
        <f t="shared" si="13"/>
        <v>0</v>
      </c>
      <c r="AF141" s="168">
        <f t="shared" si="13"/>
        <v>0</v>
      </c>
      <c r="AG141" s="281"/>
      <c r="AH141" s="238"/>
    </row>
    <row r="142" spans="1:34" s="180" customFormat="1" ht="13.5" thickBot="1" x14ac:dyDescent="0.25">
      <c r="A142" s="3"/>
      <c r="B142" s="3"/>
      <c r="C142" s="3"/>
      <c r="D142" s="194"/>
      <c r="AH142" s="286"/>
    </row>
    <row r="143" spans="1:34" x14ac:dyDescent="0.2">
      <c r="A143" s="147" t="s">
        <v>74</v>
      </c>
      <c r="B143" s="245"/>
      <c r="C143" s="438" t="s">
        <v>170</v>
      </c>
      <c r="D143" s="436">
        <f>H143+L143+P143+T143+X143+AB143+AF143</f>
        <v>210</v>
      </c>
      <c r="E143" s="244">
        <f>E58+E99+E114+E124</f>
        <v>12</v>
      </c>
      <c r="F143" s="181">
        <f>F58+F99+F114+F124-40</f>
        <v>35</v>
      </c>
      <c r="G143" s="181"/>
      <c r="H143" s="182">
        <f>H58+H99+H114+H124</f>
        <v>29</v>
      </c>
      <c r="I143" s="248">
        <f>I58+I99+I114+I124</f>
        <v>12</v>
      </c>
      <c r="J143" s="181">
        <f>J58+J99+J114+J124</f>
        <v>56</v>
      </c>
      <c r="K143" s="181"/>
      <c r="L143" s="247">
        <f>L58+L99+L114+L124</f>
        <v>27</v>
      </c>
      <c r="M143" s="244">
        <f>M58+M99+M114+M124</f>
        <v>19</v>
      </c>
      <c r="N143" s="181">
        <f>N58+N99+N114+N124</f>
        <v>57</v>
      </c>
      <c r="O143" s="181"/>
      <c r="P143" s="182">
        <f>P58+P99+P114+P124</f>
        <v>33</v>
      </c>
      <c r="Q143" s="248">
        <f>Q58+Q99+Q114+Q124</f>
        <v>16</v>
      </c>
      <c r="R143" s="181">
        <f>R58+R99+R114+R124</f>
        <v>52</v>
      </c>
      <c r="S143" s="181"/>
      <c r="T143" s="247">
        <f>T58+T99+T114+T124</f>
        <v>27</v>
      </c>
      <c r="U143" s="244">
        <f>U58+U99+U114+U124</f>
        <v>13</v>
      </c>
      <c r="V143" s="181">
        <f>V58+V99+V114+V124</f>
        <v>56</v>
      </c>
      <c r="W143" s="181"/>
      <c r="X143" s="182">
        <f>X58+X99+X114+X124</f>
        <v>29</v>
      </c>
      <c r="Y143" s="248">
        <f>Y58+Y99+Y114+Y124</f>
        <v>16</v>
      </c>
      <c r="Z143" s="181">
        <f>Z58+Z99+Z114+Z124</f>
        <v>56</v>
      </c>
      <c r="AA143" s="181"/>
      <c r="AB143" s="247">
        <f>AB58+AB99+AB114+AB124</f>
        <v>32</v>
      </c>
      <c r="AC143" s="244">
        <f>AC58+AC99+AC114+AC124</f>
        <v>0</v>
      </c>
      <c r="AD143" s="181">
        <f>AD58+AD99+AD114+AD124</f>
        <v>483</v>
      </c>
      <c r="AE143" s="181"/>
      <c r="AF143" s="182">
        <f>AF58+AF99+AF114+AF124</f>
        <v>33</v>
      </c>
      <c r="AG143" s="248"/>
      <c r="AH143" s="182"/>
    </row>
    <row r="144" spans="1:34" ht="13.5" thickBot="1" x14ac:dyDescent="0.25">
      <c r="A144" s="183" t="s">
        <v>64</v>
      </c>
      <c r="B144" s="246"/>
      <c r="C144" s="395" t="s">
        <v>171</v>
      </c>
      <c r="D144" s="437">
        <f>H144+L144+P144+T144+X144+AB144+AF144</f>
        <v>210</v>
      </c>
      <c r="E144" s="209">
        <f>E58+E99+E114+E141</f>
        <v>12</v>
      </c>
      <c r="F144" s="184">
        <f>F58+F99+F114+F141-40</f>
        <v>29</v>
      </c>
      <c r="G144" s="184"/>
      <c r="H144" s="185">
        <f>H58+H99+H114+H141</f>
        <v>29</v>
      </c>
      <c r="I144" s="208">
        <f>I58+I99+I114+I141</f>
        <v>12</v>
      </c>
      <c r="J144" s="184">
        <f>J58+J99+J114+J141</f>
        <v>66</v>
      </c>
      <c r="K144" s="184"/>
      <c r="L144" s="211">
        <f>L58+L99+L114+L141</f>
        <v>28</v>
      </c>
      <c r="M144" s="209">
        <f>M58+M99+M114+M141</f>
        <v>18</v>
      </c>
      <c r="N144" s="184">
        <f>N58+N99+N114+N141</f>
        <v>66</v>
      </c>
      <c r="O144" s="184"/>
      <c r="P144" s="185">
        <f>P58+P99+P114+P141</f>
        <v>32</v>
      </c>
      <c r="Q144" s="208">
        <f>Q58+Q99+Q114+Q141</f>
        <v>16</v>
      </c>
      <c r="R144" s="184">
        <f>R58+R99+R114+R141</f>
        <v>63</v>
      </c>
      <c r="S144" s="184"/>
      <c r="T144" s="211">
        <f>T58+T99+T114+T141</f>
        <v>29</v>
      </c>
      <c r="U144" s="209">
        <f>U58+U99+U114+U141</f>
        <v>12</v>
      </c>
      <c r="V144" s="184">
        <f>V58+V99+V114+V141</f>
        <v>63</v>
      </c>
      <c r="W144" s="184"/>
      <c r="X144" s="185">
        <f>X58+X99+X114+X141</f>
        <v>27</v>
      </c>
      <c r="Y144" s="208">
        <f>Y58+Y99+Y114+Y141</f>
        <v>16</v>
      </c>
      <c r="Z144" s="184">
        <f>Z58+Z99+Z114+Z141</f>
        <v>65</v>
      </c>
      <c r="AA144" s="184"/>
      <c r="AB144" s="211">
        <f>AB58+AB99+AB114+AB141</f>
        <v>32</v>
      </c>
      <c r="AC144" s="209">
        <f>AC58+AC99+AC114+AC141</f>
        <v>0</v>
      </c>
      <c r="AD144" s="184">
        <f>AD58+AD99+AD114+AD141</f>
        <v>483</v>
      </c>
      <c r="AE144" s="184"/>
      <c r="AF144" s="185">
        <f>AF58+AF99+AF114+AF141</f>
        <v>33</v>
      </c>
      <c r="AG144" s="208"/>
      <c r="AH144" s="185"/>
    </row>
    <row r="145" spans="3:30" ht="13.5" thickBot="1" x14ac:dyDescent="0.25">
      <c r="E145" s="187" t="s">
        <v>188</v>
      </c>
      <c r="F145" s="187" t="s">
        <v>189</v>
      </c>
      <c r="I145" s="187" t="s">
        <v>188</v>
      </c>
      <c r="J145" s="187" t="s">
        <v>189</v>
      </c>
      <c r="M145" s="187" t="s">
        <v>188</v>
      </c>
      <c r="N145" s="187" t="s">
        <v>189</v>
      </c>
      <c r="Q145" s="187" t="s">
        <v>188</v>
      </c>
      <c r="R145" s="187" t="s">
        <v>189</v>
      </c>
      <c r="U145" s="187" t="s">
        <v>188</v>
      </c>
      <c r="V145" s="187" t="s">
        <v>189</v>
      </c>
      <c r="Y145" s="187" t="s">
        <v>188</v>
      </c>
      <c r="Z145" s="187" t="s">
        <v>189</v>
      </c>
      <c r="AC145" s="187" t="s">
        <v>188</v>
      </c>
      <c r="AD145" s="187" t="s">
        <v>189</v>
      </c>
    </row>
    <row r="146" spans="3:30" x14ac:dyDescent="0.2">
      <c r="C146" s="438" t="s">
        <v>186</v>
      </c>
      <c r="D146" s="347">
        <f>(E143+I143+M143+Q143+U143+Y143+AC143)/(E143+F143+I143+J143+M143+N143+Q143+R143+U143+V143+Y143+Z143+AC143+AD143)</f>
        <v>9.9660249150622882E-2</v>
      </c>
      <c r="E146" s="346">
        <f>E143/(E143+F143)</f>
        <v>0.25531914893617019</v>
      </c>
      <c r="F146" s="346">
        <f>1-E146</f>
        <v>0.74468085106382986</v>
      </c>
      <c r="I146" s="346">
        <f>I143/(I143+J143)</f>
        <v>0.17647058823529413</v>
      </c>
      <c r="J146" s="346">
        <f>1-I146</f>
        <v>0.82352941176470584</v>
      </c>
      <c r="M146" s="346">
        <f>M143/(M143+N143)</f>
        <v>0.25</v>
      </c>
      <c r="N146" s="346">
        <f>1-M146</f>
        <v>0.75</v>
      </c>
      <c r="Q146" s="346">
        <f>Q143/(Q143+R143)</f>
        <v>0.23529411764705882</v>
      </c>
      <c r="R146" s="346">
        <f>1-Q146</f>
        <v>0.76470588235294112</v>
      </c>
      <c r="U146" s="346">
        <f>U143/(U143+V143)</f>
        <v>0.18840579710144928</v>
      </c>
      <c r="V146" s="346">
        <f>1-U146</f>
        <v>0.81159420289855078</v>
      </c>
      <c r="Y146" s="346">
        <f>Y143/(Y143+Z143)</f>
        <v>0.22222222222222221</v>
      </c>
      <c r="Z146" s="346">
        <f>1-Y146</f>
        <v>0.77777777777777779</v>
      </c>
      <c r="AC146" s="346">
        <f>AC143/(AC143+AD143)</f>
        <v>0</v>
      </c>
      <c r="AD146" s="346">
        <f>1-AC146</f>
        <v>1</v>
      </c>
    </row>
    <row r="147" spans="3:30" ht="13.5" thickBot="1" x14ac:dyDescent="0.25">
      <c r="C147" s="395" t="s">
        <v>187</v>
      </c>
      <c r="D147" s="347">
        <f>(E144+I144+M144+Q144+U144+Y144+AC144)/(E144+F144+I144+J144+M144+N144+Q144+R144+U144+V144+Y144+Z144+AC144+AD144)</f>
        <v>9.3376764386536373E-2</v>
      </c>
      <c r="E147" s="346">
        <f>E144/(E144+F144)</f>
        <v>0.29268292682926828</v>
      </c>
      <c r="F147" s="346">
        <f>1-E147</f>
        <v>0.70731707317073167</v>
      </c>
      <c r="I147" s="346">
        <f>I144/(I144+J144)</f>
        <v>0.15384615384615385</v>
      </c>
      <c r="J147" s="346">
        <f>1-I147</f>
        <v>0.84615384615384615</v>
      </c>
      <c r="M147" s="346">
        <f>M144/(M144+N144)</f>
        <v>0.21428571428571427</v>
      </c>
      <c r="N147" s="346">
        <f>1-M147</f>
        <v>0.7857142857142857</v>
      </c>
      <c r="Q147" s="346">
        <f>Q144/(Q144+R144)</f>
        <v>0.20253164556962025</v>
      </c>
      <c r="R147" s="346">
        <f>1-Q147</f>
        <v>0.79746835443037978</v>
      </c>
      <c r="U147" s="346">
        <f>U144/(U144+V144)</f>
        <v>0.16</v>
      </c>
      <c r="V147" s="346">
        <f>1-U147</f>
        <v>0.84</v>
      </c>
      <c r="Y147" s="346">
        <f>Y144/(Y144+Z144)</f>
        <v>0.19753086419753085</v>
      </c>
      <c r="Z147" s="346">
        <f>1-Y147</f>
        <v>0.80246913580246915</v>
      </c>
      <c r="AC147" s="346">
        <f>AC144/(AC144+AD144)</f>
        <v>0</v>
      </c>
      <c r="AD147" s="346">
        <f>1-AC147</f>
        <v>1</v>
      </c>
    </row>
    <row r="149" spans="3:30" ht="13.5" thickBot="1" x14ac:dyDescent="0.25">
      <c r="C149" s="2" t="s">
        <v>190</v>
      </c>
    </row>
    <row r="150" spans="3:30" x14ac:dyDescent="0.2">
      <c r="C150" s="438" t="s">
        <v>186</v>
      </c>
      <c r="D150" s="347">
        <f>(E143+I143+M143+Q143+U143+Y143)/(E143+F143+I143+J143+M143+N143+Q143+R143+U143+V143+Y143+Z143)</f>
        <v>0.22</v>
      </c>
    </row>
    <row r="151" spans="3:30" ht="13.5" thickBot="1" x14ac:dyDescent="0.25">
      <c r="C151" s="395" t="s">
        <v>187</v>
      </c>
      <c r="D151" s="347">
        <f>(E144+I144+M144+Q144+U144+Y144)/(E144+F144+I144+J144+M144+N144+Q144+R144+U144+V144+Y144+Z144)</f>
        <v>0.19634703196347031</v>
      </c>
    </row>
    <row r="153" spans="3:30" x14ac:dyDescent="0.2">
      <c r="C153" s="439" t="s">
        <v>370</v>
      </c>
    </row>
  </sheetData>
  <mergeCells count="49">
    <mergeCell ref="AH23:AH25"/>
    <mergeCell ref="U24:V24"/>
    <mergeCell ref="A1:AH2"/>
    <mergeCell ref="A4:AH5"/>
    <mergeCell ref="A3:AH3"/>
    <mergeCell ref="A6:AH6"/>
    <mergeCell ref="H8:J8"/>
    <mergeCell ref="D8:G8"/>
    <mergeCell ref="F12:F17"/>
    <mergeCell ref="I9:I11"/>
    <mergeCell ref="I12:I17"/>
    <mergeCell ref="A23:A25"/>
    <mergeCell ref="F9:F11"/>
    <mergeCell ref="M24:N24"/>
    <mergeCell ref="AG23:AG25"/>
    <mergeCell ref="Y24:Z24"/>
    <mergeCell ref="A59:AH59"/>
    <mergeCell ref="A64:AH64"/>
    <mergeCell ref="A88:AH88"/>
    <mergeCell ref="A85:AH85"/>
    <mergeCell ref="A77:AH77"/>
    <mergeCell ref="A60:AH60"/>
    <mergeCell ref="A125:AH125"/>
    <mergeCell ref="A102:AH102"/>
    <mergeCell ref="A101:AH101"/>
    <mergeCell ref="A68:AH68"/>
    <mergeCell ref="A115:AH115"/>
    <mergeCell ref="A100:AH100"/>
    <mergeCell ref="U13:V13"/>
    <mergeCell ref="Q24:R24"/>
    <mergeCell ref="U23:X23"/>
    <mergeCell ref="Q23:T23"/>
    <mergeCell ref="AC23:AF23"/>
    <mergeCell ref="K7:S7"/>
    <mergeCell ref="C51:AH51"/>
    <mergeCell ref="F18:F20"/>
    <mergeCell ref="I18:I20"/>
    <mergeCell ref="C9:D9"/>
    <mergeCell ref="AC24:AD24"/>
    <mergeCell ref="A28:AH28"/>
    <mergeCell ref="C23:C25"/>
    <mergeCell ref="D23:D25"/>
    <mergeCell ref="E23:H23"/>
    <mergeCell ref="A27:AH27"/>
    <mergeCell ref="M23:P23"/>
    <mergeCell ref="I23:L23"/>
    <mergeCell ref="E24:F24"/>
    <mergeCell ref="I24:J24"/>
    <mergeCell ref="Y23:AB23"/>
  </mergeCells>
  <phoneticPr fontId="1" type="noConversion"/>
  <printOptions horizontalCentered="1"/>
  <pageMargins left="0.25" right="0.25" top="0.75" bottom="0.75" header="0.3" footer="0.3"/>
  <pageSetup paperSize="8" scale="3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1BNLAM17</vt:lpstr>
    </vt:vector>
  </TitlesOfParts>
  <Company>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Állattenyésztő mérnök BSC N mintatanterv</dc:title>
  <dc:creator>Bálint János</dc:creator>
  <cp:lastModifiedBy>Agócs Adrienn (GX47OV)</cp:lastModifiedBy>
  <cp:lastPrinted>2021-07-08T13:21:02Z</cp:lastPrinted>
  <dcterms:created xsi:type="dcterms:W3CDTF">2009-04-15T06:43:40Z</dcterms:created>
  <dcterms:modified xsi:type="dcterms:W3CDTF">2021-07-08T13:21:03Z</dcterms:modified>
</cp:coreProperties>
</file>