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a5090\Desktop\Tantervek_2020\Tantervek_KESZ\ETK\"/>
    </mc:Choice>
  </mc:AlternateContent>
  <bookViews>
    <workbookView xWindow="0" yWindow="0" windowWidth="15348" windowHeight="4656"/>
  </bookViews>
  <sheets>
    <sheet name="Biomérnök_nappali_magyar" sheetId="4" r:id="rId1"/>
  </sheets>
  <definedNames>
    <definedName name="_xlnm.Print_Titles" localSheetId="0">Biomérnök_nappali_magyar!$6:$8</definedName>
    <definedName name="_xlnm.Print_Area" localSheetId="0">Biomérnök_nappali_magyar!$A$1:$R$97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4" l="1"/>
  <c r="G51" i="4" s="1"/>
  <c r="N16" i="4"/>
  <c r="G16" i="4"/>
  <c r="L79" i="4" l="1"/>
  <c r="K79" i="4"/>
  <c r="J79" i="4"/>
  <c r="N78" i="4"/>
  <c r="N80" i="4" s="1"/>
  <c r="L78" i="4"/>
  <c r="K78" i="4"/>
  <c r="J78" i="4"/>
  <c r="I78" i="4"/>
  <c r="I80" i="4" s="1"/>
  <c r="H78" i="4"/>
  <c r="H80" i="4" s="1"/>
  <c r="G78" i="4"/>
  <c r="G80" i="4" s="1"/>
  <c r="L76" i="4"/>
  <c r="L75" i="4" s="1"/>
  <c r="K76" i="4"/>
  <c r="K75" i="4" s="1"/>
  <c r="J76" i="4"/>
  <c r="N75" i="4"/>
  <c r="N77" i="4" s="1"/>
  <c r="I75" i="4"/>
  <c r="I77" i="4" s="1"/>
  <c r="H75" i="4"/>
  <c r="H77" i="4" s="1"/>
  <c r="G75" i="4"/>
  <c r="G77" i="4" s="1"/>
  <c r="L74" i="4"/>
  <c r="K74" i="4"/>
  <c r="J74" i="4"/>
  <c r="M73" i="4"/>
  <c r="L72" i="4"/>
  <c r="K72" i="4"/>
  <c r="J72" i="4"/>
  <c r="L71" i="4"/>
  <c r="K71" i="4"/>
  <c r="J71" i="4"/>
  <c r="L70" i="4"/>
  <c r="K70" i="4"/>
  <c r="J70" i="4"/>
  <c r="L67" i="4"/>
  <c r="K67" i="4"/>
  <c r="J67" i="4"/>
  <c r="L68" i="4"/>
  <c r="K68" i="4"/>
  <c r="J68" i="4"/>
  <c r="N66" i="4"/>
  <c r="N69" i="4" s="1"/>
  <c r="I66" i="4"/>
  <c r="I69" i="4" s="1"/>
  <c r="H66" i="4"/>
  <c r="H69" i="4" s="1"/>
  <c r="G66" i="4"/>
  <c r="G69" i="4" s="1"/>
  <c r="L63" i="4"/>
  <c r="K63" i="4"/>
  <c r="J63" i="4"/>
  <c r="L64" i="4"/>
  <c r="K64" i="4"/>
  <c r="J64" i="4"/>
  <c r="N62" i="4"/>
  <c r="N65" i="4" s="1"/>
  <c r="I62" i="4"/>
  <c r="I65" i="4" s="1"/>
  <c r="H62" i="4"/>
  <c r="H65" i="4" s="1"/>
  <c r="G62" i="4"/>
  <c r="G65" i="4" s="1"/>
  <c r="L61" i="4"/>
  <c r="K61" i="4"/>
  <c r="J61" i="4"/>
  <c r="L60" i="4"/>
  <c r="K60" i="4"/>
  <c r="J60" i="4"/>
  <c r="L57" i="4"/>
  <c r="K57" i="4"/>
  <c r="J57" i="4"/>
  <c r="L58" i="4"/>
  <c r="K58" i="4"/>
  <c r="J58" i="4"/>
  <c r="L59" i="4"/>
  <c r="K59" i="4"/>
  <c r="J59" i="4"/>
  <c r="L54" i="4"/>
  <c r="K54" i="4"/>
  <c r="J54" i="4"/>
  <c r="L53" i="4"/>
  <c r="K53" i="4"/>
  <c r="J53" i="4"/>
  <c r="L55" i="4"/>
  <c r="K55" i="4"/>
  <c r="J55" i="4"/>
  <c r="N52" i="4"/>
  <c r="N56" i="4" s="1"/>
  <c r="I52" i="4"/>
  <c r="I56" i="4" s="1"/>
  <c r="H52" i="4"/>
  <c r="H56" i="4" s="1"/>
  <c r="G52" i="4"/>
  <c r="G56" i="4" s="1"/>
  <c r="L50" i="4"/>
  <c r="K50" i="4"/>
  <c r="J50" i="4"/>
  <c r="L48" i="4"/>
  <c r="K48" i="4"/>
  <c r="J48" i="4"/>
  <c r="L49" i="4"/>
  <c r="K49" i="4"/>
  <c r="J49" i="4"/>
  <c r="N47" i="4"/>
  <c r="N51" i="4" s="1"/>
  <c r="I47" i="4"/>
  <c r="I51" i="4" s="1"/>
  <c r="H47" i="4"/>
  <c r="H51" i="4" s="1"/>
  <c r="L43" i="4"/>
  <c r="K43" i="4"/>
  <c r="J43" i="4"/>
  <c r="L45" i="4"/>
  <c r="K45" i="4"/>
  <c r="J45" i="4"/>
  <c r="L44" i="4"/>
  <c r="K44" i="4"/>
  <c r="J44" i="4"/>
  <c r="L46" i="4"/>
  <c r="K46" i="4"/>
  <c r="J46" i="4"/>
  <c r="N42" i="4"/>
  <c r="I42" i="4"/>
  <c r="H42" i="4"/>
  <c r="G42" i="4"/>
  <c r="L41" i="4"/>
  <c r="K41" i="4"/>
  <c r="J41" i="4"/>
  <c r="L37" i="4"/>
  <c r="K37" i="4"/>
  <c r="J37" i="4"/>
  <c r="L40" i="4"/>
  <c r="K40" i="4"/>
  <c r="J40" i="4"/>
  <c r="L35" i="4"/>
  <c r="K35" i="4"/>
  <c r="J35" i="4"/>
  <c r="L36" i="4"/>
  <c r="K36" i="4"/>
  <c r="J36" i="4"/>
  <c r="L38" i="4"/>
  <c r="K38" i="4"/>
  <c r="J38" i="4"/>
  <c r="L34" i="4"/>
  <c r="K34" i="4"/>
  <c r="J34" i="4"/>
  <c r="L39" i="4"/>
  <c r="K39" i="4"/>
  <c r="J39" i="4"/>
  <c r="N33" i="4"/>
  <c r="I33" i="4"/>
  <c r="H33" i="4"/>
  <c r="G33" i="4"/>
  <c r="L32" i="4"/>
  <c r="K32" i="4"/>
  <c r="J32" i="4"/>
  <c r="L31" i="4"/>
  <c r="K31" i="4"/>
  <c r="J31" i="4"/>
  <c r="L30" i="4"/>
  <c r="K30" i="4"/>
  <c r="J30" i="4"/>
  <c r="L26" i="4"/>
  <c r="K26" i="4"/>
  <c r="J26" i="4"/>
  <c r="L29" i="4"/>
  <c r="K29" i="4"/>
  <c r="J29" i="4"/>
  <c r="L27" i="4"/>
  <c r="K27" i="4"/>
  <c r="J27" i="4"/>
  <c r="L28" i="4"/>
  <c r="K28" i="4"/>
  <c r="J28" i="4"/>
  <c r="N25" i="4"/>
  <c r="I25" i="4"/>
  <c r="H25" i="4"/>
  <c r="G25" i="4"/>
  <c r="L18" i="4"/>
  <c r="K18" i="4"/>
  <c r="J18" i="4"/>
  <c r="L24" i="4"/>
  <c r="K24" i="4"/>
  <c r="J24" i="4"/>
  <c r="L21" i="4"/>
  <c r="K21" i="4"/>
  <c r="J21" i="4"/>
  <c r="L19" i="4"/>
  <c r="K19" i="4"/>
  <c r="J19" i="4"/>
  <c r="L23" i="4"/>
  <c r="K23" i="4"/>
  <c r="J23" i="4"/>
  <c r="L20" i="4"/>
  <c r="K20" i="4"/>
  <c r="J20" i="4"/>
  <c r="L22" i="4"/>
  <c r="K22" i="4"/>
  <c r="J22" i="4"/>
  <c r="L17" i="4"/>
  <c r="K17" i="4"/>
  <c r="J17" i="4"/>
  <c r="I16" i="4"/>
  <c r="H16" i="4"/>
  <c r="L10" i="4"/>
  <c r="K10" i="4"/>
  <c r="J10" i="4"/>
  <c r="L12" i="4"/>
  <c r="K12" i="4"/>
  <c r="J12" i="4"/>
  <c r="M12" i="4" s="1"/>
  <c r="L15" i="4"/>
  <c r="K15" i="4"/>
  <c r="J15" i="4"/>
  <c r="L9" i="4"/>
  <c r="K9" i="4"/>
  <c r="J9" i="4"/>
  <c r="L14" i="4"/>
  <c r="K14" i="4"/>
  <c r="J14" i="4"/>
  <c r="L13" i="4"/>
  <c r="K13" i="4"/>
  <c r="J13" i="4"/>
  <c r="M13" i="4" s="1"/>
  <c r="L11" i="4"/>
  <c r="K11" i="4"/>
  <c r="J11" i="4"/>
  <c r="M32" i="4" l="1"/>
  <c r="M41" i="4"/>
  <c r="K16" i="4"/>
  <c r="M22" i="4"/>
  <c r="L16" i="4"/>
  <c r="M53" i="4"/>
  <c r="K52" i="4"/>
  <c r="M60" i="4"/>
  <c r="M67" i="4"/>
  <c r="M79" i="4"/>
  <c r="M78" i="4" s="1"/>
  <c r="J16" i="4"/>
  <c r="M26" i="4"/>
  <c r="M45" i="4"/>
  <c r="M64" i="4"/>
  <c r="K62" i="4"/>
  <c r="M50" i="4"/>
  <c r="M54" i="4"/>
  <c r="M55" i="4"/>
  <c r="J62" i="4"/>
  <c r="J65" i="4" s="1"/>
  <c r="L62" i="4"/>
  <c r="L65" i="4" s="1"/>
  <c r="M63" i="4"/>
  <c r="M68" i="4"/>
  <c r="M66" i="4" s="1"/>
  <c r="M71" i="4"/>
  <c r="M72" i="4"/>
  <c r="K80" i="4"/>
  <c r="M76" i="4"/>
  <c r="M75" i="4" s="1"/>
  <c r="M74" i="4"/>
  <c r="J80" i="4"/>
  <c r="L80" i="4"/>
  <c r="L77" i="4"/>
  <c r="K66" i="4"/>
  <c r="K69" i="4" s="1"/>
  <c r="L66" i="4"/>
  <c r="L69" i="4" s="1"/>
  <c r="M61" i="4"/>
  <c r="K65" i="4"/>
  <c r="M57" i="4"/>
  <c r="M58" i="4"/>
  <c r="L52" i="4"/>
  <c r="L56" i="4" s="1"/>
  <c r="M49" i="4"/>
  <c r="K47" i="4"/>
  <c r="K51" i="4" s="1"/>
  <c r="M46" i="4"/>
  <c r="M43" i="4"/>
  <c r="J47" i="4"/>
  <c r="J51" i="4" s="1"/>
  <c r="L47" i="4"/>
  <c r="L51" i="4" s="1"/>
  <c r="K56" i="4"/>
  <c r="M35" i="4"/>
  <c r="M37" i="4"/>
  <c r="M38" i="4"/>
  <c r="J42" i="4"/>
  <c r="K42" i="4"/>
  <c r="M39" i="4"/>
  <c r="L42" i="4"/>
  <c r="M40" i="4"/>
  <c r="M36" i="4"/>
  <c r="M27" i="4"/>
  <c r="J33" i="4"/>
  <c r="M31" i="4"/>
  <c r="L33" i="4"/>
  <c r="M30" i="4"/>
  <c r="K33" i="4"/>
  <c r="M29" i="4"/>
  <c r="J25" i="4"/>
  <c r="M18" i="4"/>
  <c r="M21" i="4"/>
  <c r="M23" i="4"/>
  <c r="K25" i="4"/>
  <c r="M24" i="4"/>
  <c r="M19" i="4"/>
  <c r="I82" i="4"/>
  <c r="L25" i="4"/>
  <c r="M20" i="4"/>
  <c r="M10" i="4"/>
  <c r="M15" i="4"/>
  <c r="M14" i="4"/>
  <c r="M9" i="4"/>
  <c r="G83" i="4"/>
  <c r="G82" i="4"/>
  <c r="H82" i="4"/>
  <c r="H83" i="4"/>
  <c r="I83" i="4"/>
  <c r="M11" i="4"/>
  <c r="J52" i="4"/>
  <c r="J56" i="4" s="1"/>
  <c r="M28" i="4"/>
  <c r="M48" i="4"/>
  <c r="M59" i="4"/>
  <c r="M70" i="4"/>
  <c r="K77" i="4"/>
  <c r="M17" i="4"/>
  <c r="M34" i="4"/>
  <c r="M44" i="4"/>
  <c r="J75" i="4"/>
  <c r="J77" i="4" s="1"/>
  <c r="N82" i="4"/>
  <c r="J66" i="4"/>
  <c r="J69" i="4" s="1"/>
  <c r="N83" i="4"/>
  <c r="M62" i="4" l="1"/>
  <c r="M52" i="4"/>
  <c r="M56" i="4" s="1"/>
  <c r="M16" i="4"/>
  <c r="M47" i="4"/>
  <c r="M51" i="4" s="1"/>
  <c r="M80" i="4"/>
  <c r="M77" i="4"/>
  <c r="M69" i="4"/>
  <c r="K83" i="4"/>
  <c r="M42" i="4"/>
  <c r="J83" i="4"/>
  <c r="M33" i="4"/>
  <c r="J82" i="4"/>
  <c r="M25" i="4"/>
  <c r="L83" i="4"/>
  <c r="K82" i="4"/>
  <c r="L82" i="4"/>
  <c r="M65" i="4"/>
  <c r="M83" i="4" l="1"/>
  <c r="M82" i="4"/>
</calcChain>
</file>

<file path=xl/sharedStrings.xml><?xml version="1.0" encoding="utf-8"?>
<sst xmlns="http://schemas.openxmlformats.org/spreadsheetml/2006/main" count="529" uniqueCount="253">
  <si>
    <t>Gy</t>
  </si>
  <si>
    <t>L</t>
  </si>
  <si>
    <t>Gazdasági jog</t>
  </si>
  <si>
    <t>Alkalmazott mikrobiológia</t>
  </si>
  <si>
    <t>Mikrobiális genetika</t>
  </si>
  <si>
    <t>Fizikai kémia</t>
  </si>
  <si>
    <t>Transzgénikus élőlények előállítása és biztonsága</t>
  </si>
  <si>
    <t>Alkalmazott enzimológia</t>
  </si>
  <si>
    <t>Analitikai kémia</t>
  </si>
  <si>
    <t>Méréstechnika és automatizálás</t>
  </si>
  <si>
    <t>Bioszeparáció</t>
  </si>
  <si>
    <t>Biomérnöki műveletek</t>
  </si>
  <si>
    <t>Adatelemzés és modellezés</t>
  </si>
  <si>
    <t>Szabadon választható ismeretek</t>
  </si>
  <si>
    <t>Üzemi gyakorlat</t>
  </si>
  <si>
    <t>Környezetgazdaságtan</t>
  </si>
  <si>
    <t>Levegő- és vízvédelem</t>
  </si>
  <si>
    <t>Környezettechnika</t>
  </si>
  <si>
    <t>Környezetbarát vállalatirányítás</t>
  </si>
  <si>
    <t>Törzsfenntartás</t>
  </si>
  <si>
    <t>Toxikológia</t>
  </si>
  <si>
    <t>Fermentációs eljárások</t>
  </si>
  <si>
    <t>Környezeti biotechnológia</t>
  </si>
  <si>
    <t>Bioinformatikai alapismeretek</t>
  </si>
  <si>
    <t>Mikrobiológiai alapok</t>
  </si>
  <si>
    <t xml:space="preserve">Molekuláris biológiai alapismeretek </t>
  </si>
  <si>
    <t>ETBMNFA02AB2016</t>
  </si>
  <si>
    <t>ETBMNFA03AB2016</t>
  </si>
  <si>
    <t>ETEMNMB12AB2016</t>
  </si>
  <si>
    <t>Lakner Zoltán</t>
  </si>
  <si>
    <t>ETBMNEG04AB2016</t>
  </si>
  <si>
    <t>ETBMNEG05AB</t>
  </si>
  <si>
    <t>ETBMNEG03AB</t>
  </si>
  <si>
    <t>ETBMNMB03AB2016</t>
  </si>
  <si>
    <t>ETBMNMB04AB</t>
  </si>
  <si>
    <t>ETBMNMB05AB</t>
  </si>
  <si>
    <t>ETBMNEK03AB2016</t>
  </si>
  <si>
    <t>ETBMNMB087AB2016</t>
  </si>
  <si>
    <t>ETBMNSO01AB</t>
  </si>
  <si>
    <t>ETBMNAK05AB2016</t>
  </si>
  <si>
    <t>Fodor Marietta</t>
  </si>
  <si>
    <t>ETEMNEM06AB2016</t>
  </si>
  <si>
    <t>ETBMNFA05AB</t>
  </si>
  <si>
    <t>ETBMNSO02AB</t>
  </si>
  <si>
    <t>Nguyen Duc Quang</t>
  </si>
  <si>
    <t>ETBMNSO03AB</t>
  </si>
  <si>
    <t>ETBMNKT03AB2016</t>
  </si>
  <si>
    <t>ETBMNAK06AB</t>
  </si>
  <si>
    <t>ETBMNFA01AB</t>
  </si>
  <si>
    <t>ETBMNEG08AB</t>
  </si>
  <si>
    <t>ETBMNEM05BB2016</t>
  </si>
  <si>
    <t>ETBMNMB08BB2016</t>
  </si>
  <si>
    <t>ETBMNEG08BB</t>
  </si>
  <si>
    <t>Bogóné Tóth Zsuzsánna</t>
  </si>
  <si>
    <t>ETBMNMB09BB2016</t>
  </si>
  <si>
    <t>ETBMNMNG02BB2016</t>
  </si>
  <si>
    <t>ETBMNEK03BB2016</t>
  </si>
  <si>
    <t>ETBMNSO04BB</t>
  </si>
  <si>
    <t>ETBMNSO05BB2016</t>
  </si>
  <si>
    <t>ETBMNSO08AB</t>
  </si>
  <si>
    <t>ETBMNMI02AB</t>
  </si>
  <si>
    <t>ETBMNMI01AB</t>
  </si>
  <si>
    <t>Fejes Tóth Péter</t>
  </si>
  <si>
    <t>Tantárgyfelelős</t>
  </si>
  <si>
    <t>Vegyipari műveletek II.</t>
  </si>
  <si>
    <t>Vegyipari műveletek I.</t>
  </si>
  <si>
    <t>ETBMNEM02AB</t>
  </si>
  <si>
    <t>ETBMNEM01AB</t>
  </si>
  <si>
    <t>ETTN101A</t>
  </si>
  <si>
    <t>ETTN102A</t>
  </si>
  <si>
    <t>Kovács Péter</t>
  </si>
  <si>
    <t>i.a.</t>
  </si>
  <si>
    <t>ETBMNEM05CB</t>
  </si>
  <si>
    <t>Szakdolgozat készítés I. (Élelmiszeripari Műveletek és Gépek Tanszék)</t>
  </si>
  <si>
    <t>Szakdolgozat készítés II. (Élelmiszeripari Műveletek és Gépek Tanszék)</t>
  </si>
  <si>
    <t>ETBMNEM08CB</t>
  </si>
  <si>
    <t>Szakdolgozat készítés I. (Élelmiszeripari Gazdaságtan Tanszék)</t>
  </si>
  <si>
    <t>ETBMNEG07CB</t>
  </si>
  <si>
    <t>Szakdolgozat készítés II. (Élelmiszeripari Gazdaságtan Tanszék)</t>
  </si>
  <si>
    <t>ETBMNEG08CB</t>
  </si>
  <si>
    <t>Szakdolgozat készítés I. (Élelmiszerkémiai és Táplálkozástudományi Tanszék)</t>
  </si>
  <si>
    <t>ETEMNEK08AB</t>
  </si>
  <si>
    <t>Szakdolgozat készítés II. (Élelmiszerkémiai és Táplálkozástudományi Tanszék)</t>
  </si>
  <si>
    <t>ETEMNEK09AB</t>
  </si>
  <si>
    <t>Szakdolgozat készítés I. (Alkalmazott Kémia Tanszék)</t>
  </si>
  <si>
    <t>ETEMNAK11AB</t>
  </si>
  <si>
    <t>ETEMNAK11AB(M)</t>
  </si>
  <si>
    <t>Szakdolgozat készítés II. (Alkalmazott Kémia Tanszék)</t>
  </si>
  <si>
    <t>Szakdolgozat készítés I. (Sör- és Szeszipari Tanszék)</t>
  </si>
  <si>
    <t>ETBMNSO07AB</t>
  </si>
  <si>
    <t>Szakdolgozat készítés II. (Sör- és Szeszipari Tanszék)</t>
  </si>
  <si>
    <t>ETBMNSO09AB</t>
  </si>
  <si>
    <t>Szakdolgozat készítés I. (Mikrobiológia és Biotechnológia Tanszék)</t>
  </si>
  <si>
    <t>ETEMNMB16BB</t>
  </si>
  <si>
    <t xml:space="preserve">Mohácsiné Farkas Csilla </t>
  </si>
  <si>
    <t>Szakdolgozat készítés II. (Mikrobiológiai és Biotechnológiai Tanszék)</t>
  </si>
  <si>
    <t>ETEMNMB17BB</t>
  </si>
  <si>
    <t>Szakdolgozati tárgyak</t>
  </si>
  <si>
    <t>Termodinamika biomérnököknek</t>
  </si>
  <si>
    <t>Fizika biomérnököknek</t>
  </si>
  <si>
    <t>gy.j.</t>
  </si>
  <si>
    <t>Testnevelés I.</t>
  </si>
  <si>
    <t>Testnevelés II.</t>
  </si>
  <si>
    <t>Féléves óraszám</t>
  </si>
  <si>
    <t>Képzéskód</t>
  </si>
  <si>
    <t>Tantárgynév</t>
  </si>
  <si>
    <t>Tf.kód</t>
  </si>
  <si>
    <t>Ea</t>
  </si>
  <si>
    <t>Kredit</t>
  </si>
  <si>
    <t>Előkövetelmény</t>
  </si>
  <si>
    <t>Megjegyzés</t>
  </si>
  <si>
    <t>Nappali munkarend</t>
  </si>
  <si>
    <t>Heti óraszám</t>
  </si>
  <si>
    <t>Dr. Nguyen Duc Quang</t>
  </si>
  <si>
    <t>Gépészeti alapismeretek, munkavédelem</t>
  </si>
  <si>
    <t>V</t>
  </si>
  <si>
    <t>A</t>
  </si>
  <si>
    <t>1BNBIOM</t>
  </si>
  <si>
    <t>Összesen:</t>
  </si>
  <si>
    <t>C</t>
  </si>
  <si>
    <t>B</t>
  </si>
  <si>
    <t>Gépészeti alapismeretek, munkavédelem félév végi aláírás</t>
  </si>
  <si>
    <t>Molekuláris biológiai alapismeretek félév végi aláírás</t>
  </si>
  <si>
    <t xml:space="preserve">2019/2020 tanév I. félévétől érvényes felmenő rendszerben </t>
  </si>
  <si>
    <t>Tantárgykód</t>
  </si>
  <si>
    <t>ÖÓ</t>
  </si>
  <si>
    <t>Tárgy típusa</t>
  </si>
  <si>
    <t>Dr. Firtha Ferenc</t>
  </si>
  <si>
    <t>Dr. Gáspár Igor</t>
  </si>
  <si>
    <t>Matematika I</t>
  </si>
  <si>
    <t>Általános és szervetlen kémia</t>
  </si>
  <si>
    <t>Jókainé Dr. Szatura Zsuzsanna</t>
  </si>
  <si>
    <t>Simonné Dr. Sarkadi Livia</t>
  </si>
  <si>
    <t>Biológia</t>
  </si>
  <si>
    <t>Dr. Pomázi Andrea</t>
  </si>
  <si>
    <t>Alkalmazott informatika</t>
  </si>
  <si>
    <t>Dr. Baranyai László</t>
  </si>
  <si>
    <t>1AK40NAK07B</t>
  </si>
  <si>
    <t>Szerves és biokémia</t>
  </si>
  <si>
    <t>Stefanovitsné Dr. Bányai Éva</t>
  </si>
  <si>
    <t>Matematika II</t>
  </si>
  <si>
    <t>Dr. Csákay Zoltán</t>
  </si>
  <si>
    <t>Mérnöki gazdaságtan</t>
  </si>
  <si>
    <t>Oszterhuberné Dr. Bartus Ildikó</t>
  </si>
  <si>
    <t>Biometria</t>
  </si>
  <si>
    <t>Dr. Ittzés András</t>
  </si>
  <si>
    <t>Biokémiai gyakorlat</t>
  </si>
  <si>
    <t>Stefanovitsné dr. Bányai Éva</t>
  </si>
  <si>
    <t>Alkalmazott statisztika</t>
  </si>
  <si>
    <t>Dr. Kovács Mónika</t>
  </si>
  <si>
    <t>Dr. Hoschke Ágoston</t>
  </si>
  <si>
    <t>Szakmai angol / német nyelv I.</t>
  </si>
  <si>
    <t>Almási Anikó / Fábián Irina</t>
  </si>
  <si>
    <t>A választott tárgy felelőse</t>
  </si>
  <si>
    <t>Szakmai angol / német nyelv II.</t>
  </si>
  <si>
    <t>Dr. Kiskó Gabriella</t>
  </si>
  <si>
    <t>ETBMNEK02AB</t>
  </si>
  <si>
    <t>Kolloid kémia és reológia</t>
  </si>
  <si>
    <t>Dr. Mednyánszky Zsuzsanna</t>
  </si>
  <si>
    <t>Dr. Fodor Marietta</t>
  </si>
  <si>
    <t>Dr. Bánvölgyi Szilvia</t>
  </si>
  <si>
    <t>Dr. Gillay Zoltán</t>
  </si>
  <si>
    <t>ETBMNEM03AB</t>
  </si>
  <si>
    <t>Környezetvédelem alapjai</t>
  </si>
  <si>
    <t>Dr. Lakner Zoltán</t>
  </si>
  <si>
    <t>Korszerű analitikai módszerek</t>
  </si>
  <si>
    <t>Dr. Üveges Márta</t>
  </si>
  <si>
    <t>Dr. Csóka Mariann</t>
  </si>
  <si>
    <t>Marketing</t>
  </si>
  <si>
    <t>Dr. Temesi Ágoston</t>
  </si>
  <si>
    <t>Innovációs menedzsment</t>
  </si>
  <si>
    <t>Választott konzulens</t>
  </si>
  <si>
    <t>Dr. Bujna Erika</t>
  </si>
  <si>
    <t>Üzemtelepítés alapismeretek</t>
  </si>
  <si>
    <t>Stégerné Dr. Máté Mónika</t>
  </si>
  <si>
    <t>Vezetési és kommunikációs ismeretek</t>
  </si>
  <si>
    <t>Dr. Péter Gábor</t>
  </si>
  <si>
    <t>Köv. típ.</t>
  </si>
  <si>
    <t>ETEMNAK01AB</t>
  </si>
  <si>
    <t>1MB42NAK10B</t>
  </si>
  <si>
    <t>1EG37NAK13B</t>
  </si>
  <si>
    <t>3MI09NAK47B</t>
  </si>
  <si>
    <t>ETEMNNK01AB2016 ETEMNNK02AB2016</t>
  </si>
  <si>
    <t>1AK40NAK10B</t>
  </si>
  <si>
    <t>1FA35NAK06B</t>
  </si>
  <si>
    <t>ETEMNNK03AB2016  ETEMNNK04AB2016</t>
  </si>
  <si>
    <t>1AK40NAK11B</t>
  </si>
  <si>
    <t>Alkalmazott biotechnológia modul:</t>
  </si>
  <si>
    <t>Alkalmazott biotechnológia modullal összesen:</t>
  </si>
  <si>
    <t>Szakdolgozat készítés I.</t>
  </si>
  <si>
    <t>Szakdolgozat készítés II.</t>
  </si>
  <si>
    <t>ALKALMAZOTT BIOTECHNOLÓGIA MODULLAL ÖSSZESEN:</t>
  </si>
  <si>
    <t>1EG37NAK14B</t>
  </si>
  <si>
    <t>JH22IS</t>
  </si>
  <si>
    <t>G888ST</t>
  </si>
  <si>
    <t>RFBZ6N</t>
  </si>
  <si>
    <t>G4ARGA</t>
  </si>
  <si>
    <t>HLP6BH</t>
  </si>
  <si>
    <t>BHTHA0</t>
  </si>
  <si>
    <t>CV4JAN</t>
  </si>
  <si>
    <t>J6GEZB</t>
  </si>
  <si>
    <t>GK7ITK</t>
  </si>
  <si>
    <t>OYHIF5</t>
  </si>
  <si>
    <t>XCEW9C</t>
  </si>
  <si>
    <t>CQGD7C</t>
  </si>
  <si>
    <t>OCEUTJ</t>
  </si>
  <si>
    <t>HRA9TL</t>
  </si>
  <si>
    <t>CQX11E / FSK86U</t>
  </si>
  <si>
    <t>BFG3EB</t>
  </si>
  <si>
    <t>NKYV1N</t>
  </si>
  <si>
    <t>FKK67I</t>
  </si>
  <si>
    <t>QN3SDS</t>
  </si>
  <si>
    <t>PBLJWX</t>
  </si>
  <si>
    <t>QJG9A2</t>
  </si>
  <si>
    <t>NZNU0K</t>
  </si>
  <si>
    <t>PBPUNX</t>
  </si>
  <si>
    <t>ITS8Q9</t>
  </si>
  <si>
    <t>FS56OP</t>
  </si>
  <si>
    <t>SF7C2V</t>
  </si>
  <si>
    <t>CQLI2G</t>
  </si>
  <si>
    <t>GPLC3X</t>
  </si>
  <si>
    <t>GHR0L1</t>
  </si>
  <si>
    <t>H4F13G</t>
  </si>
  <si>
    <t>Környezetgazdálkodási modul:</t>
  </si>
  <si>
    <t>Környezetgazdálkodási modullal összesen:</t>
  </si>
  <si>
    <t>Környezgazdálkodási modullal összesen:</t>
  </si>
  <si>
    <t>KÖRNYEZETGAZDÁLKODÁSI MODULLAL ÖSSZESEN:</t>
  </si>
  <si>
    <t>Matematika I. teljesÍtése</t>
  </si>
  <si>
    <t>Biológia teljesÍtése</t>
  </si>
  <si>
    <t>Általános és szervetlen kémia teljesÍtése</t>
  </si>
  <si>
    <t>Mikrobiológiai alapok teljesÍtése</t>
  </si>
  <si>
    <t>Vegyipari műveletek I. teljesÍtése</t>
  </si>
  <si>
    <t>Biometria teljesÍtése</t>
  </si>
  <si>
    <t>Mikrobiális genetika teljesÍtése</t>
  </si>
  <si>
    <t>Környezetvédelem teljesÍtése</t>
  </si>
  <si>
    <t>Környezettechnika teljesÍtése</t>
  </si>
  <si>
    <t>Fizika biomérnököknek teljesítése</t>
  </si>
  <si>
    <t>Általános és szervetlen kémia teljesítése</t>
  </si>
  <si>
    <t>Szerves és biokémia teljesítése</t>
  </si>
  <si>
    <t>OGKEKJ</t>
  </si>
  <si>
    <t>Dr. Koris András</t>
  </si>
  <si>
    <t>Kőszegi Lászlóné</t>
  </si>
  <si>
    <t>R2HX98</t>
  </si>
  <si>
    <t>Dr. Kovács Zoltán</t>
  </si>
  <si>
    <t>KA2XW5</t>
  </si>
  <si>
    <t>Taczmanné dr. Brückner Andrea Erzsébet</t>
  </si>
  <si>
    <t>PWRVRX</t>
  </si>
  <si>
    <t>Biomérnöki alapképzési szak mintatanterve (BSc) (nappali munkarend)</t>
  </si>
  <si>
    <t>Budai Campus, Élelmiszertudományi Kar</t>
  </si>
  <si>
    <t>Szak neve:</t>
  </si>
  <si>
    <t xml:space="preserve">Szakfelelős: </t>
  </si>
  <si>
    <t>Hatályos:</t>
  </si>
  <si>
    <t>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</si>
</sst>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AFABAB"/>
        <bgColor rgb="FFC0C0C0"/>
      </patternFill>
    </fill>
    <fill>
      <patternFill patternType="solid">
        <fgColor rgb="FF92D050"/>
        <bgColor rgb="FFAFABAB"/>
      </patternFill>
    </fill>
    <fill>
      <patternFill patternType="solid">
        <fgColor rgb="FF92D050"/>
        <bgColor rgb="FFC0C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" fontId="4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1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" fontId="5" fillId="7" borderId="1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1" fontId="3" fillId="8" borderId="1" xfId="0" applyNumberFormat="1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1" fontId="5" fillId="8" borderId="1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/>
    <xf numFmtId="1" fontId="5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1" fontId="5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12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vertical="top" wrapText="1"/>
    </xf>
    <xf numFmtId="1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5" fillId="7" borderId="5" xfId="0" applyFont="1" applyFill="1" applyBorder="1" applyAlignment="1">
      <alignment vertical="top" wrapText="1"/>
    </xf>
    <xf numFmtId="0" fontId="2" fillId="8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2" fillId="2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8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6" fillId="0" borderId="4" xfId="0" applyFont="1" applyBorder="1" applyAlignment="1"/>
    <xf numFmtId="0" fontId="6" fillId="0" borderId="5" xfId="0" applyFont="1" applyBorder="1" applyAlignmen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203200</xdr:colOff>
      <xdr:row>66</xdr:row>
      <xdr:rowOff>114300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32E61D9-893B-2A43-89EC-3F7100DAAF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11</xdr:col>
      <xdr:colOff>203200</xdr:colOff>
      <xdr:row>66</xdr:row>
      <xdr:rowOff>114300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ADF1A3C-4A6A-EF44-B9E5-81714E0F312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7" name="AutoShape 4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14</xdr:col>
      <xdr:colOff>76200</xdr:colOff>
      <xdr:row>66</xdr:row>
      <xdr:rowOff>161925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13</xdr:col>
      <xdr:colOff>266700</xdr:colOff>
      <xdr:row>69</xdr:row>
      <xdr:rowOff>68580</xdr:rowOff>
    </xdr:to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13</xdr:col>
      <xdr:colOff>266700</xdr:colOff>
      <xdr:row>69</xdr:row>
      <xdr:rowOff>68580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97"/>
  <sheetViews>
    <sheetView tabSelected="1" view="pageBreakPreview" zoomScaleNormal="100" zoomScaleSheetLayoutView="100" workbookViewId="0">
      <pane ySplit="8" topLeftCell="A9" activePane="bottomLeft" state="frozen"/>
      <selection pane="bottomLeft" activeCell="E10" sqref="E10"/>
    </sheetView>
  </sheetViews>
  <sheetFormatPr defaultColWidth="8.88671875" defaultRowHeight="13.8" x14ac:dyDescent="0.3"/>
  <cols>
    <col min="1" max="1" width="9.88671875" style="6" customWidth="1"/>
    <col min="2" max="2" width="6.6640625" style="5" customWidth="1"/>
    <col min="3" max="3" width="17.109375" style="6" customWidth="1"/>
    <col min="4" max="4" width="21.44140625" style="7" customWidth="1"/>
    <col min="5" max="5" width="18.88671875" style="7" customWidth="1"/>
    <col min="6" max="6" width="11.109375" style="8" hidden="1" customWidth="1"/>
    <col min="7" max="7" width="4.109375" style="9" customWidth="1"/>
    <col min="8" max="8" width="5.33203125" style="9" customWidth="1"/>
    <col min="9" max="9" width="4.44140625" style="9" customWidth="1"/>
    <col min="10" max="10" width="5.6640625" style="9" customWidth="1"/>
    <col min="11" max="11" width="5" style="9" customWidth="1"/>
    <col min="12" max="12" width="5.33203125" style="9" customWidth="1"/>
    <col min="13" max="13" width="5.6640625" style="9" customWidth="1"/>
    <col min="14" max="14" width="6.33203125" style="10" customWidth="1"/>
    <col min="15" max="15" width="6.44140625" style="11" customWidth="1"/>
    <col min="16" max="16" width="9.33203125" style="11" customWidth="1"/>
    <col min="17" max="17" width="13.6640625" style="12" customWidth="1"/>
    <col min="18" max="18" width="11.88671875" style="12" customWidth="1"/>
    <col min="19" max="104" width="9.109375" style="12" customWidth="1"/>
    <col min="105" max="16384" width="8.88671875" style="12"/>
  </cols>
  <sheetData>
    <row r="1" spans="1:18" x14ac:dyDescent="0.3">
      <c r="A1" s="1" t="s">
        <v>248</v>
      </c>
    </row>
    <row r="2" spans="1:18" x14ac:dyDescent="0.3">
      <c r="A2" s="2" t="s">
        <v>249</v>
      </c>
      <c r="B2" s="13"/>
      <c r="C2" s="14" t="s">
        <v>247</v>
      </c>
      <c r="D2" s="12"/>
      <c r="E2" s="14"/>
      <c r="F2" s="112"/>
      <c r="G2" s="112"/>
      <c r="H2" s="112"/>
      <c r="I2" s="112"/>
      <c r="J2" s="112"/>
      <c r="K2" s="112"/>
      <c r="L2" s="112"/>
      <c r="M2" s="15"/>
      <c r="N2" s="16"/>
      <c r="O2" s="17"/>
      <c r="P2" s="17"/>
      <c r="Q2" s="18"/>
      <c r="R2" s="18"/>
    </row>
    <row r="3" spans="1:18" x14ac:dyDescent="0.3">
      <c r="A3" s="3" t="s">
        <v>250</v>
      </c>
      <c r="B3" s="13"/>
      <c r="C3" s="19" t="s">
        <v>113</v>
      </c>
      <c r="D3" s="12"/>
      <c r="E3" s="19"/>
      <c r="F3" s="19"/>
      <c r="G3" s="19"/>
      <c r="H3" s="15"/>
      <c r="I3" s="15"/>
      <c r="J3" s="15"/>
      <c r="K3" s="15"/>
      <c r="L3" s="15"/>
      <c r="M3" s="15"/>
      <c r="N3" s="16"/>
      <c r="O3" s="17"/>
      <c r="P3" s="17"/>
      <c r="Q3" s="18"/>
      <c r="R3" s="18"/>
    </row>
    <row r="4" spans="1:18" ht="14.4" customHeight="1" x14ac:dyDescent="0.3">
      <c r="A4" s="4" t="s">
        <v>251</v>
      </c>
      <c r="B4" s="13"/>
      <c r="C4" s="20" t="s">
        <v>123</v>
      </c>
      <c r="D4" s="12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3">
      <c r="A5" s="21"/>
      <c r="B5" s="13"/>
      <c r="C5" s="22"/>
      <c r="D5" s="23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3">
      <c r="A6" s="21"/>
      <c r="B6" s="24"/>
      <c r="C6" s="22"/>
      <c r="E6" s="25"/>
      <c r="F6" s="26"/>
      <c r="G6" s="121" t="s">
        <v>111</v>
      </c>
      <c r="H6" s="121"/>
      <c r="I6" s="121"/>
      <c r="J6" s="121"/>
      <c r="K6" s="121"/>
      <c r="L6" s="121"/>
      <c r="M6" s="15"/>
      <c r="N6" s="16"/>
      <c r="O6" s="27"/>
      <c r="P6" s="27"/>
    </row>
    <row r="7" spans="1:18" x14ac:dyDescent="0.3">
      <c r="A7" s="21"/>
      <c r="B7" s="28"/>
      <c r="C7" s="22"/>
      <c r="D7" s="23"/>
      <c r="E7" s="23"/>
      <c r="F7" s="29"/>
      <c r="G7" s="122" t="s">
        <v>112</v>
      </c>
      <c r="H7" s="122"/>
      <c r="I7" s="122"/>
      <c r="J7" s="122" t="s">
        <v>103</v>
      </c>
      <c r="K7" s="122"/>
      <c r="L7" s="122"/>
      <c r="M7" s="122"/>
      <c r="N7" s="16"/>
      <c r="O7" s="17"/>
      <c r="P7" s="17"/>
    </row>
    <row r="8" spans="1:18" s="36" customFormat="1" ht="27.6" x14ac:dyDescent="0.3">
      <c r="A8" s="30" t="s">
        <v>104</v>
      </c>
      <c r="B8" s="31" t="s">
        <v>252</v>
      </c>
      <c r="C8" s="30" t="s">
        <v>124</v>
      </c>
      <c r="D8" s="32" t="s">
        <v>105</v>
      </c>
      <c r="E8" s="32" t="s">
        <v>63</v>
      </c>
      <c r="F8" s="33" t="s">
        <v>106</v>
      </c>
      <c r="G8" s="31" t="s">
        <v>107</v>
      </c>
      <c r="H8" s="31" t="s">
        <v>0</v>
      </c>
      <c r="I8" s="31" t="s">
        <v>1</v>
      </c>
      <c r="J8" s="31" t="s">
        <v>107</v>
      </c>
      <c r="K8" s="31" t="s">
        <v>0</v>
      </c>
      <c r="L8" s="31" t="s">
        <v>1</v>
      </c>
      <c r="M8" s="31" t="s">
        <v>125</v>
      </c>
      <c r="N8" s="31" t="s">
        <v>108</v>
      </c>
      <c r="O8" s="34" t="s">
        <v>177</v>
      </c>
      <c r="P8" s="34" t="s">
        <v>126</v>
      </c>
      <c r="Q8" s="35" t="s">
        <v>109</v>
      </c>
      <c r="R8" s="33" t="s">
        <v>110</v>
      </c>
    </row>
    <row r="9" spans="1:18" s="36" customFormat="1" ht="27.6" x14ac:dyDescent="0.3">
      <c r="A9" s="37" t="s">
        <v>117</v>
      </c>
      <c r="B9" s="38">
        <v>1</v>
      </c>
      <c r="C9" s="39" t="s">
        <v>178</v>
      </c>
      <c r="D9" s="37" t="s">
        <v>130</v>
      </c>
      <c r="E9" s="37" t="s">
        <v>131</v>
      </c>
      <c r="F9" s="37" t="s">
        <v>193</v>
      </c>
      <c r="G9" s="38">
        <v>3</v>
      </c>
      <c r="H9" s="38">
        <v>2</v>
      </c>
      <c r="I9" s="38">
        <v>2</v>
      </c>
      <c r="J9" s="38">
        <f t="shared" ref="J9:L15" si="0">G9*13</f>
        <v>39</v>
      </c>
      <c r="K9" s="38">
        <f t="shared" si="0"/>
        <v>26</v>
      </c>
      <c r="L9" s="38">
        <f t="shared" si="0"/>
        <v>26</v>
      </c>
      <c r="M9" s="38">
        <f t="shared" ref="M9:M15" si="1">SUM(J9:L9)</f>
        <v>91</v>
      </c>
      <c r="N9" s="38">
        <v>8</v>
      </c>
      <c r="O9" s="40" t="s">
        <v>115</v>
      </c>
      <c r="P9" s="40" t="s">
        <v>116</v>
      </c>
      <c r="Q9" s="41"/>
      <c r="R9" s="41"/>
    </row>
    <row r="10" spans="1:18" s="36" customFormat="1" ht="41.4" x14ac:dyDescent="0.3">
      <c r="A10" s="37" t="s">
        <v>117</v>
      </c>
      <c r="B10" s="38">
        <v>1</v>
      </c>
      <c r="C10" s="42" t="s">
        <v>179</v>
      </c>
      <c r="D10" s="43" t="s">
        <v>133</v>
      </c>
      <c r="E10" s="43" t="s">
        <v>245</v>
      </c>
      <c r="F10" s="43" t="s">
        <v>246</v>
      </c>
      <c r="G10" s="38">
        <v>2</v>
      </c>
      <c r="H10" s="38">
        <v>0</v>
      </c>
      <c r="I10" s="38">
        <v>0</v>
      </c>
      <c r="J10" s="38">
        <f t="shared" si="0"/>
        <v>26</v>
      </c>
      <c r="K10" s="38">
        <f t="shared" si="0"/>
        <v>0</v>
      </c>
      <c r="L10" s="38">
        <f t="shared" si="0"/>
        <v>0</v>
      </c>
      <c r="M10" s="38">
        <f t="shared" si="1"/>
        <v>26</v>
      </c>
      <c r="N10" s="38">
        <v>3</v>
      </c>
      <c r="O10" s="40" t="s">
        <v>115</v>
      </c>
      <c r="P10" s="40" t="s">
        <v>116</v>
      </c>
      <c r="Q10" s="41"/>
      <c r="R10" s="41"/>
    </row>
    <row r="11" spans="1:18" s="36" customFormat="1" x14ac:dyDescent="0.3">
      <c r="A11" s="37" t="s">
        <v>117</v>
      </c>
      <c r="B11" s="38">
        <v>1</v>
      </c>
      <c r="C11" s="44" t="s">
        <v>26</v>
      </c>
      <c r="D11" s="45" t="s">
        <v>99</v>
      </c>
      <c r="E11" s="45" t="s">
        <v>127</v>
      </c>
      <c r="F11" s="45" t="s">
        <v>195</v>
      </c>
      <c r="G11" s="38">
        <v>2</v>
      </c>
      <c r="H11" s="38">
        <v>2</v>
      </c>
      <c r="I11" s="38">
        <v>0</v>
      </c>
      <c r="J11" s="38">
        <f t="shared" si="0"/>
        <v>26</v>
      </c>
      <c r="K11" s="38">
        <f t="shared" si="0"/>
        <v>26</v>
      </c>
      <c r="L11" s="38">
        <f t="shared" si="0"/>
        <v>0</v>
      </c>
      <c r="M11" s="38">
        <f t="shared" si="1"/>
        <v>52</v>
      </c>
      <c r="N11" s="38">
        <v>4</v>
      </c>
      <c r="O11" s="40" t="s">
        <v>100</v>
      </c>
      <c r="P11" s="40" t="s">
        <v>116</v>
      </c>
      <c r="Q11" s="41"/>
      <c r="R11" s="41"/>
    </row>
    <row r="12" spans="1:18" s="36" customFormat="1" ht="27.6" x14ac:dyDescent="0.3">
      <c r="A12" s="37" t="s">
        <v>117</v>
      </c>
      <c r="B12" s="38">
        <v>1</v>
      </c>
      <c r="C12" s="44" t="s">
        <v>36</v>
      </c>
      <c r="D12" s="45" t="s">
        <v>5</v>
      </c>
      <c r="E12" s="45" t="s">
        <v>132</v>
      </c>
      <c r="F12" s="45" t="s">
        <v>196</v>
      </c>
      <c r="G12" s="38">
        <v>1</v>
      </c>
      <c r="H12" s="38">
        <v>1</v>
      </c>
      <c r="I12" s="38">
        <v>0</v>
      </c>
      <c r="J12" s="38">
        <f t="shared" si="0"/>
        <v>13</v>
      </c>
      <c r="K12" s="38">
        <f t="shared" si="0"/>
        <v>13</v>
      </c>
      <c r="L12" s="38">
        <f t="shared" si="0"/>
        <v>0</v>
      </c>
      <c r="M12" s="38">
        <f t="shared" si="1"/>
        <v>26</v>
      </c>
      <c r="N12" s="38">
        <v>4</v>
      </c>
      <c r="O12" s="40" t="s">
        <v>115</v>
      </c>
      <c r="P12" s="40" t="s">
        <v>116</v>
      </c>
      <c r="Q12" s="41"/>
      <c r="R12" s="41"/>
    </row>
    <row r="13" spans="1:18" s="36" customFormat="1" ht="27.6" x14ac:dyDescent="0.3">
      <c r="A13" s="37" t="s">
        <v>117</v>
      </c>
      <c r="B13" s="38">
        <v>1</v>
      </c>
      <c r="C13" s="42" t="s">
        <v>41</v>
      </c>
      <c r="D13" s="37" t="s">
        <v>114</v>
      </c>
      <c r="E13" s="37" t="s">
        <v>128</v>
      </c>
      <c r="F13" s="37" t="s">
        <v>197</v>
      </c>
      <c r="G13" s="38">
        <v>2</v>
      </c>
      <c r="H13" s="38">
        <v>2</v>
      </c>
      <c r="I13" s="38">
        <v>0</v>
      </c>
      <c r="J13" s="38">
        <f t="shared" si="0"/>
        <v>26</v>
      </c>
      <c r="K13" s="38">
        <f t="shared" si="0"/>
        <v>26</v>
      </c>
      <c r="L13" s="38">
        <f t="shared" si="0"/>
        <v>0</v>
      </c>
      <c r="M13" s="38">
        <f t="shared" si="1"/>
        <v>52</v>
      </c>
      <c r="N13" s="38">
        <v>5</v>
      </c>
      <c r="O13" s="40" t="s">
        <v>115</v>
      </c>
      <c r="P13" s="40" t="s">
        <v>116</v>
      </c>
      <c r="Q13" s="41"/>
      <c r="R13" s="41"/>
    </row>
    <row r="14" spans="1:18" s="36" customFormat="1" x14ac:dyDescent="0.3">
      <c r="A14" s="37" t="s">
        <v>117</v>
      </c>
      <c r="B14" s="38">
        <v>1</v>
      </c>
      <c r="C14" s="44" t="s">
        <v>61</v>
      </c>
      <c r="D14" s="37" t="s">
        <v>129</v>
      </c>
      <c r="E14" s="37" t="s">
        <v>62</v>
      </c>
      <c r="F14" s="37" t="s">
        <v>198</v>
      </c>
      <c r="G14" s="38">
        <v>2</v>
      </c>
      <c r="H14" s="38">
        <v>2</v>
      </c>
      <c r="I14" s="38">
        <v>0</v>
      </c>
      <c r="J14" s="38">
        <f t="shared" si="0"/>
        <v>26</v>
      </c>
      <c r="K14" s="38">
        <f t="shared" si="0"/>
        <v>26</v>
      </c>
      <c r="L14" s="38">
        <f t="shared" si="0"/>
        <v>0</v>
      </c>
      <c r="M14" s="38">
        <f t="shared" si="1"/>
        <v>52</v>
      </c>
      <c r="N14" s="38">
        <v>6</v>
      </c>
      <c r="O14" s="40" t="s">
        <v>115</v>
      </c>
      <c r="P14" s="40" t="s">
        <v>116</v>
      </c>
      <c r="Q14" s="41"/>
      <c r="R14" s="41"/>
    </row>
    <row r="15" spans="1:18" s="36" customFormat="1" x14ac:dyDescent="0.3">
      <c r="A15" s="37" t="s">
        <v>117</v>
      </c>
      <c r="B15" s="38">
        <v>1</v>
      </c>
      <c r="C15" s="44" t="s">
        <v>68</v>
      </c>
      <c r="D15" s="37" t="s">
        <v>101</v>
      </c>
      <c r="E15" s="37" t="s">
        <v>70</v>
      </c>
      <c r="F15" s="37" t="s">
        <v>199</v>
      </c>
      <c r="G15" s="38">
        <v>0</v>
      </c>
      <c r="H15" s="38">
        <v>2</v>
      </c>
      <c r="I15" s="38">
        <v>0</v>
      </c>
      <c r="J15" s="38">
        <f t="shared" si="0"/>
        <v>0</v>
      </c>
      <c r="K15" s="38">
        <f t="shared" si="0"/>
        <v>26</v>
      </c>
      <c r="L15" s="38">
        <f t="shared" si="0"/>
        <v>0</v>
      </c>
      <c r="M15" s="38">
        <f t="shared" si="1"/>
        <v>26</v>
      </c>
      <c r="N15" s="38">
        <v>0</v>
      </c>
      <c r="O15" s="40" t="s">
        <v>71</v>
      </c>
      <c r="P15" s="40" t="s">
        <v>116</v>
      </c>
      <c r="Q15" s="41"/>
      <c r="R15" s="41"/>
    </row>
    <row r="16" spans="1:18" s="36" customFormat="1" x14ac:dyDescent="0.3">
      <c r="A16" s="123" t="s">
        <v>118</v>
      </c>
      <c r="B16" s="124"/>
      <c r="C16" s="124"/>
      <c r="D16" s="124"/>
      <c r="E16" s="125"/>
      <c r="F16" s="113"/>
      <c r="G16" s="46">
        <f>SUM(G9:G15)</f>
        <v>12</v>
      </c>
      <c r="H16" s="46">
        <f t="shared" ref="H16:N16" si="2">SUM(H9:H15)</f>
        <v>11</v>
      </c>
      <c r="I16" s="46">
        <f t="shared" si="2"/>
        <v>2</v>
      </c>
      <c r="J16" s="46">
        <f t="shared" si="2"/>
        <v>156</v>
      </c>
      <c r="K16" s="46">
        <f t="shared" si="2"/>
        <v>143</v>
      </c>
      <c r="L16" s="46">
        <f t="shared" si="2"/>
        <v>26</v>
      </c>
      <c r="M16" s="46">
        <f t="shared" si="2"/>
        <v>325</v>
      </c>
      <c r="N16" s="46">
        <f t="shared" si="2"/>
        <v>30</v>
      </c>
      <c r="O16" s="47"/>
      <c r="P16" s="47"/>
      <c r="Q16" s="48"/>
      <c r="R16" s="48"/>
    </row>
    <row r="17" spans="1:104" s="54" customFormat="1" x14ac:dyDescent="0.3">
      <c r="A17" s="49" t="s">
        <v>117</v>
      </c>
      <c r="B17" s="50">
        <v>2</v>
      </c>
      <c r="C17" s="51" t="s">
        <v>48</v>
      </c>
      <c r="D17" s="49" t="s">
        <v>135</v>
      </c>
      <c r="E17" s="49" t="s">
        <v>136</v>
      </c>
      <c r="F17" s="49" t="s">
        <v>200</v>
      </c>
      <c r="G17" s="52">
        <v>1</v>
      </c>
      <c r="H17" s="52">
        <v>2</v>
      </c>
      <c r="I17" s="52">
        <v>0</v>
      </c>
      <c r="J17" s="52">
        <f t="shared" ref="J17:L24" si="3">G17*13</f>
        <v>13</v>
      </c>
      <c r="K17" s="52">
        <f t="shared" si="3"/>
        <v>26</v>
      </c>
      <c r="L17" s="52">
        <f t="shared" si="3"/>
        <v>0</v>
      </c>
      <c r="M17" s="52">
        <f t="shared" ref="M17:M24" si="4">SUM(J17:L17)</f>
        <v>39</v>
      </c>
      <c r="N17" s="52">
        <v>3</v>
      </c>
      <c r="O17" s="50" t="s">
        <v>100</v>
      </c>
      <c r="P17" s="50" t="s">
        <v>116</v>
      </c>
      <c r="Q17" s="53"/>
      <c r="R17" s="53"/>
    </row>
    <row r="18" spans="1:104" s="54" customFormat="1" x14ac:dyDescent="0.3">
      <c r="A18" s="49" t="s">
        <v>117</v>
      </c>
      <c r="B18" s="50">
        <v>2</v>
      </c>
      <c r="C18" s="43" t="s">
        <v>181</v>
      </c>
      <c r="D18" s="49" t="s">
        <v>144</v>
      </c>
      <c r="E18" s="49" t="s">
        <v>145</v>
      </c>
      <c r="F18" s="49" t="s">
        <v>201</v>
      </c>
      <c r="G18" s="52">
        <v>1</v>
      </c>
      <c r="H18" s="52">
        <v>2</v>
      </c>
      <c r="I18" s="52">
        <v>0</v>
      </c>
      <c r="J18" s="52">
        <f t="shared" si="3"/>
        <v>13</v>
      </c>
      <c r="K18" s="52">
        <f t="shared" si="3"/>
        <v>26</v>
      </c>
      <c r="L18" s="52">
        <f t="shared" si="3"/>
        <v>0</v>
      </c>
      <c r="M18" s="52">
        <f t="shared" si="4"/>
        <v>39</v>
      </c>
      <c r="N18" s="52">
        <v>3</v>
      </c>
      <c r="O18" s="50" t="s">
        <v>100</v>
      </c>
      <c r="P18" s="50" t="s">
        <v>116</v>
      </c>
      <c r="Q18" s="53"/>
      <c r="R18" s="53"/>
    </row>
    <row r="19" spans="1:104" s="54" customFormat="1" x14ac:dyDescent="0.3">
      <c r="A19" s="49" t="s">
        <v>117</v>
      </c>
      <c r="B19" s="52">
        <v>2</v>
      </c>
      <c r="C19" s="55" t="s">
        <v>31</v>
      </c>
      <c r="D19" s="49" t="s">
        <v>2</v>
      </c>
      <c r="E19" s="49" t="s">
        <v>141</v>
      </c>
      <c r="F19" s="49" t="s">
        <v>202</v>
      </c>
      <c r="G19" s="52">
        <v>2</v>
      </c>
      <c r="H19" s="52">
        <v>0</v>
      </c>
      <c r="I19" s="52">
        <v>0</v>
      </c>
      <c r="J19" s="52">
        <f t="shared" si="3"/>
        <v>26</v>
      </c>
      <c r="K19" s="52">
        <f t="shared" si="3"/>
        <v>0</v>
      </c>
      <c r="L19" s="52">
        <f t="shared" si="3"/>
        <v>0</v>
      </c>
      <c r="M19" s="52">
        <f t="shared" si="4"/>
        <v>26</v>
      </c>
      <c r="N19" s="56">
        <v>3</v>
      </c>
      <c r="O19" s="50" t="s">
        <v>100</v>
      </c>
      <c r="P19" s="50" t="s">
        <v>116</v>
      </c>
      <c r="Q19" s="53"/>
      <c r="R19" s="53"/>
    </row>
    <row r="20" spans="1:104" s="54" customFormat="1" ht="27.6" x14ac:dyDescent="0.3">
      <c r="A20" s="49" t="s">
        <v>117</v>
      </c>
      <c r="B20" s="50">
        <v>2</v>
      </c>
      <c r="C20" s="43" t="s">
        <v>60</v>
      </c>
      <c r="D20" s="49" t="s">
        <v>140</v>
      </c>
      <c r="E20" s="49" t="s">
        <v>62</v>
      </c>
      <c r="F20" s="37" t="s">
        <v>198</v>
      </c>
      <c r="G20" s="50">
        <v>2</v>
      </c>
      <c r="H20" s="50">
        <v>2</v>
      </c>
      <c r="I20" s="50">
        <v>0</v>
      </c>
      <c r="J20" s="52">
        <f t="shared" si="3"/>
        <v>26</v>
      </c>
      <c r="K20" s="52">
        <f t="shared" si="3"/>
        <v>26</v>
      </c>
      <c r="L20" s="52">
        <f t="shared" si="3"/>
        <v>0</v>
      </c>
      <c r="M20" s="52">
        <f t="shared" si="4"/>
        <v>52</v>
      </c>
      <c r="N20" s="50">
        <v>6</v>
      </c>
      <c r="O20" s="50" t="s">
        <v>115</v>
      </c>
      <c r="P20" s="50" t="s">
        <v>116</v>
      </c>
      <c r="Q20" s="57" t="s">
        <v>227</v>
      </c>
      <c r="R20" s="53"/>
    </row>
    <row r="21" spans="1:104" s="54" customFormat="1" ht="27.6" x14ac:dyDescent="0.3">
      <c r="A21" s="49" t="s">
        <v>117</v>
      </c>
      <c r="B21" s="50">
        <v>2</v>
      </c>
      <c r="C21" s="43" t="s">
        <v>180</v>
      </c>
      <c r="D21" s="49" t="s">
        <v>142</v>
      </c>
      <c r="E21" s="49" t="s">
        <v>143</v>
      </c>
      <c r="F21" s="49" t="s">
        <v>203</v>
      </c>
      <c r="G21" s="52">
        <v>2</v>
      </c>
      <c r="H21" s="52">
        <v>2</v>
      </c>
      <c r="I21" s="52">
        <v>0</v>
      </c>
      <c r="J21" s="52">
        <f t="shared" si="3"/>
        <v>26</v>
      </c>
      <c r="K21" s="52">
        <f t="shared" si="3"/>
        <v>26</v>
      </c>
      <c r="L21" s="52">
        <f t="shared" si="3"/>
        <v>0</v>
      </c>
      <c r="M21" s="52">
        <f t="shared" si="4"/>
        <v>52</v>
      </c>
      <c r="N21" s="52">
        <v>5</v>
      </c>
      <c r="O21" s="50" t="s">
        <v>115</v>
      </c>
      <c r="P21" s="50" t="s">
        <v>116</v>
      </c>
      <c r="Q21" s="53"/>
      <c r="R21" s="53"/>
    </row>
    <row r="22" spans="1:104" s="54" customFormat="1" ht="55.2" x14ac:dyDescent="0.3">
      <c r="A22" s="49" t="s">
        <v>117</v>
      </c>
      <c r="B22" s="50">
        <v>2</v>
      </c>
      <c r="C22" s="43" t="s">
        <v>137</v>
      </c>
      <c r="D22" s="49" t="s">
        <v>138</v>
      </c>
      <c r="E22" s="49" t="s">
        <v>139</v>
      </c>
      <c r="F22" s="49" t="s">
        <v>204</v>
      </c>
      <c r="G22" s="50">
        <v>4</v>
      </c>
      <c r="H22" s="50">
        <v>0</v>
      </c>
      <c r="I22" s="50">
        <v>1</v>
      </c>
      <c r="J22" s="52">
        <f t="shared" si="3"/>
        <v>52</v>
      </c>
      <c r="K22" s="52">
        <f t="shared" si="3"/>
        <v>0</v>
      </c>
      <c r="L22" s="52">
        <f t="shared" si="3"/>
        <v>13</v>
      </c>
      <c r="M22" s="52">
        <f t="shared" si="4"/>
        <v>65</v>
      </c>
      <c r="N22" s="50">
        <v>6</v>
      </c>
      <c r="O22" s="50" t="s">
        <v>115</v>
      </c>
      <c r="P22" s="50" t="s">
        <v>116</v>
      </c>
      <c r="Q22" s="55" t="s">
        <v>237</v>
      </c>
      <c r="R22" s="53"/>
    </row>
    <row r="23" spans="1:104" s="54" customFormat="1" ht="41.4" x14ac:dyDescent="0.3">
      <c r="A23" s="49" t="s">
        <v>117</v>
      </c>
      <c r="B23" s="50">
        <v>2</v>
      </c>
      <c r="C23" s="43" t="s">
        <v>27</v>
      </c>
      <c r="D23" s="49" t="s">
        <v>98</v>
      </c>
      <c r="E23" s="49" t="s">
        <v>127</v>
      </c>
      <c r="F23" s="37" t="s">
        <v>195</v>
      </c>
      <c r="G23" s="50">
        <v>1</v>
      </c>
      <c r="H23" s="50">
        <v>2</v>
      </c>
      <c r="I23" s="50">
        <v>0</v>
      </c>
      <c r="J23" s="52">
        <f t="shared" si="3"/>
        <v>13</v>
      </c>
      <c r="K23" s="52">
        <f t="shared" si="3"/>
        <v>26</v>
      </c>
      <c r="L23" s="52">
        <f t="shared" si="3"/>
        <v>0</v>
      </c>
      <c r="M23" s="52">
        <f t="shared" si="4"/>
        <v>39</v>
      </c>
      <c r="N23" s="50">
        <v>3</v>
      </c>
      <c r="O23" s="50" t="s">
        <v>115</v>
      </c>
      <c r="P23" s="50" t="s">
        <v>116</v>
      </c>
      <c r="Q23" s="55" t="s">
        <v>236</v>
      </c>
      <c r="R23" s="53"/>
    </row>
    <row r="24" spans="1:104" s="54" customFormat="1" x14ac:dyDescent="0.3">
      <c r="A24" s="49" t="s">
        <v>117</v>
      </c>
      <c r="B24" s="50">
        <v>2</v>
      </c>
      <c r="C24" s="49" t="s">
        <v>69</v>
      </c>
      <c r="D24" s="49" t="s">
        <v>102</v>
      </c>
      <c r="E24" s="49" t="s">
        <v>70</v>
      </c>
      <c r="F24" s="37" t="s">
        <v>199</v>
      </c>
      <c r="G24" s="52">
        <v>0</v>
      </c>
      <c r="H24" s="52">
        <v>2</v>
      </c>
      <c r="I24" s="52">
        <v>0</v>
      </c>
      <c r="J24" s="52">
        <f t="shared" si="3"/>
        <v>0</v>
      </c>
      <c r="K24" s="52">
        <f t="shared" si="3"/>
        <v>26</v>
      </c>
      <c r="L24" s="52">
        <f t="shared" si="3"/>
        <v>0</v>
      </c>
      <c r="M24" s="52">
        <f t="shared" si="4"/>
        <v>26</v>
      </c>
      <c r="N24" s="52">
        <v>0</v>
      </c>
      <c r="O24" s="50" t="s">
        <v>71</v>
      </c>
      <c r="P24" s="50" t="s">
        <v>116</v>
      </c>
      <c r="Q24" s="55"/>
      <c r="R24" s="53"/>
    </row>
    <row r="25" spans="1:104" s="36" customFormat="1" x14ac:dyDescent="0.3">
      <c r="A25" s="123" t="s">
        <v>118</v>
      </c>
      <c r="B25" s="124"/>
      <c r="C25" s="124"/>
      <c r="D25" s="124"/>
      <c r="E25" s="125"/>
      <c r="F25" s="113"/>
      <c r="G25" s="46">
        <f t="shared" ref="G25:N25" si="5">SUM(G17:G24)</f>
        <v>13</v>
      </c>
      <c r="H25" s="46">
        <f t="shared" si="5"/>
        <v>12</v>
      </c>
      <c r="I25" s="46">
        <f t="shared" si="5"/>
        <v>1</v>
      </c>
      <c r="J25" s="46">
        <f t="shared" si="5"/>
        <v>169</v>
      </c>
      <c r="K25" s="46">
        <f t="shared" si="5"/>
        <v>156</v>
      </c>
      <c r="L25" s="46">
        <f t="shared" si="5"/>
        <v>13</v>
      </c>
      <c r="M25" s="46">
        <f t="shared" si="5"/>
        <v>338</v>
      </c>
      <c r="N25" s="46">
        <f t="shared" si="5"/>
        <v>29</v>
      </c>
      <c r="O25" s="47"/>
      <c r="P25" s="47"/>
      <c r="Q25" s="58"/>
      <c r="R25" s="48"/>
    </row>
    <row r="26" spans="1:104" s="36" customFormat="1" x14ac:dyDescent="0.3">
      <c r="A26" s="37" t="s">
        <v>117</v>
      </c>
      <c r="B26" s="38">
        <v>3</v>
      </c>
      <c r="C26" s="42" t="s">
        <v>38</v>
      </c>
      <c r="D26" s="37" t="s">
        <v>7</v>
      </c>
      <c r="E26" s="37" t="s">
        <v>150</v>
      </c>
      <c r="F26" s="37" t="s">
        <v>205</v>
      </c>
      <c r="G26" s="38">
        <v>2</v>
      </c>
      <c r="H26" s="38">
        <v>0</v>
      </c>
      <c r="I26" s="38">
        <v>2</v>
      </c>
      <c r="J26" s="38">
        <f t="shared" ref="J26:L31" si="6">G26*13</f>
        <v>26</v>
      </c>
      <c r="K26" s="38">
        <f t="shared" si="6"/>
        <v>0</v>
      </c>
      <c r="L26" s="38">
        <f t="shared" si="6"/>
        <v>26</v>
      </c>
      <c r="M26" s="38">
        <f t="shared" ref="M26:M31" si="7">SUM(J26:L26)</f>
        <v>52</v>
      </c>
      <c r="N26" s="38">
        <v>5</v>
      </c>
      <c r="O26" s="40" t="s">
        <v>115</v>
      </c>
      <c r="P26" s="40" t="s">
        <v>116</v>
      </c>
      <c r="Q26" s="42"/>
      <c r="R26" s="41"/>
    </row>
    <row r="27" spans="1:104" s="59" customFormat="1" x14ac:dyDescent="0.3">
      <c r="A27" s="37" t="s">
        <v>117</v>
      </c>
      <c r="B27" s="38">
        <v>3</v>
      </c>
      <c r="C27" s="42" t="s">
        <v>184</v>
      </c>
      <c r="D27" s="37" t="s">
        <v>148</v>
      </c>
      <c r="E27" s="37" t="s">
        <v>136</v>
      </c>
      <c r="F27" s="49" t="s">
        <v>200</v>
      </c>
      <c r="G27" s="38">
        <v>1</v>
      </c>
      <c r="H27" s="38">
        <v>2</v>
      </c>
      <c r="I27" s="38">
        <v>0</v>
      </c>
      <c r="J27" s="38">
        <f t="shared" si="6"/>
        <v>13</v>
      </c>
      <c r="K27" s="38">
        <f t="shared" si="6"/>
        <v>26</v>
      </c>
      <c r="L27" s="38">
        <f t="shared" si="6"/>
        <v>0</v>
      </c>
      <c r="M27" s="38">
        <f t="shared" si="7"/>
        <v>39</v>
      </c>
      <c r="N27" s="38">
        <v>4</v>
      </c>
      <c r="O27" s="40" t="s">
        <v>100</v>
      </c>
      <c r="P27" s="40" t="s">
        <v>116</v>
      </c>
      <c r="Q27" s="42"/>
      <c r="R27" s="4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</row>
    <row r="28" spans="1:104" s="59" customFormat="1" ht="41.4" x14ac:dyDescent="0.3">
      <c r="A28" s="37" t="s">
        <v>117</v>
      </c>
      <c r="B28" s="38">
        <v>3</v>
      </c>
      <c r="C28" s="42" t="s">
        <v>183</v>
      </c>
      <c r="D28" s="37" t="s">
        <v>146</v>
      </c>
      <c r="E28" s="37" t="s">
        <v>147</v>
      </c>
      <c r="F28" s="49" t="s">
        <v>204</v>
      </c>
      <c r="G28" s="38">
        <v>0</v>
      </c>
      <c r="H28" s="38">
        <v>0</v>
      </c>
      <c r="I28" s="38">
        <v>3</v>
      </c>
      <c r="J28" s="38">
        <f t="shared" si="6"/>
        <v>0</v>
      </c>
      <c r="K28" s="38">
        <f t="shared" si="6"/>
        <v>0</v>
      </c>
      <c r="L28" s="38">
        <f t="shared" si="6"/>
        <v>39</v>
      </c>
      <c r="M28" s="38">
        <f t="shared" si="7"/>
        <v>39</v>
      </c>
      <c r="N28" s="38">
        <v>4</v>
      </c>
      <c r="O28" s="40" t="s">
        <v>100</v>
      </c>
      <c r="P28" s="40" t="s">
        <v>116</v>
      </c>
      <c r="Q28" s="42" t="s">
        <v>238</v>
      </c>
      <c r="R28" s="4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</row>
    <row r="29" spans="1:104" s="59" customFormat="1" ht="27.6" x14ac:dyDescent="0.3">
      <c r="A29" s="37" t="s">
        <v>117</v>
      </c>
      <c r="B29" s="50">
        <v>3</v>
      </c>
      <c r="C29" s="60" t="s">
        <v>28</v>
      </c>
      <c r="D29" s="49" t="s">
        <v>24</v>
      </c>
      <c r="E29" s="49" t="s">
        <v>149</v>
      </c>
      <c r="F29" s="49" t="s">
        <v>206</v>
      </c>
      <c r="G29" s="50">
        <v>2</v>
      </c>
      <c r="H29" s="50">
        <v>0</v>
      </c>
      <c r="I29" s="50">
        <v>2</v>
      </c>
      <c r="J29" s="52">
        <f t="shared" si="6"/>
        <v>26</v>
      </c>
      <c r="K29" s="52">
        <f t="shared" si="6"/>
        <v>0</v>
      </c>
      <c r="L29" s="52">
        <f t="shared" si="6"/>
        <v>26</v>
      </c>
      <c r="M29" s="52">
        <f t="shared" si="7"/>
        <v>52</v>
      </c>
      <c r="N29" s="50">
        <v>4</v>
      </c>
      <c r="O29" s="50" t="s">
        <v>115</v>
      </c>
      <c r="P29" s="50" t="s">
        <v>116</v>
      </c>
      <c r="Q29" s="57" t="s">
        <v>228</v>
      </c>
      <c r="R29" s="4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</row>
    <row r="30" spans="1:104" s="36" customFormat="1" ht="27.6" x14ac:dyDescent="0.3">
      <c r="A30" s="37" t="s">
        <v>117</v>
      </c>
      <c r="B30" s="38">
        <v>3</v>
      </c>
      <c r="C30" s="39" t="s">
        <v>182</v>
      </c>
      <c r="D30" s="37" t="s">
        <v>151</v>
      </c>
      <c r="E30" s="37" t="s">
        <v>152</v>
      </c>
      <c r="F30" s="61" t="s">
        <v>207</v>
      </c>
      <c r="G30" s="38">
        <v>0</v>
      </c>
      <c r="H30" s="38">
        <v>2</v>
      </c>
      <c r="I30" s="38">
        <v>0</v>
      </c>
      <c r="J30" s="38">
        <f t="shared" si="6"/>
        <v>0</v>
      </c>
      <c r="K30" s="38">
        <f t="shared" si="6"/>
        <v>26</v>
      </c>
      <c r="L30" s="38">
        <f t="shared" si="6"/>
        <v>0</v>
      </c>
      <c r="M30" s="38">
        <f t="shared" si="7"/>
        <v>26</v>
      </c>
      <c r="N30" s="38">
        <v>3</v>
      </c>
      <c r="O30" s="40" t="s">
        <v>115</v>
      </c>
      <c r="P30" s="40" t="s">
        <v>116</v>
      </c>
      <c r="Q30" s="41"/>
      <c r="R30" s="41"/>
    </row>
    <row r="31" spans="1:104" s="36" customFormat="1" ht="69" x14ac:dyDescent="0.3">
      <c r="A31" s="37" t="s">
        <v>117</v>
      </c>
      <c r="B31" s="38">
        <v>3</v>
      </c>
      <c r="C31" s="41" t="s">
        <v>67</v>
      </c>
      <c r="D31" s="37" t="s">
        <v>65</v>
      </c>
      <c r="E31" s="45" t="s">
        <v>240</v>
      </c>
      <c r="F31" s="45" t="s">
        <v>239</v>
      </c>
      <c r="G31" s="38">
        <v>3</v>
      </c>
      <c r="H31" s="38">
        <v>2</v>
      </c>
      <c r="I31" s="38">
        <v>0</v>
      </c>
      <c r="J31" s="38">
        <f t="shared" si="6"/>
        <v>39</v>
      </c>
      <c r="K31" s="38">
        <f t="shared" si="6"/>
        <v>26</v>
      </c>
      <c r="L31" s="38">
        <f t="shared" si="6"/>
        <v>0</v>
      </c>
      <c r="M31" s="38">
        <f t="shared" si="7"/>
        <v>65</v>
      </c>
      <c r="N31" s="38">
        <v>6</v>
      </c>
      <c r="O31" s="40" t="s">
        <v>115</v>
      </c>
      <c r="P31" s="40" t="s">
        <v>116</v>
      </c>
      <c r="Q31" s="57" t="s">
        <v>121</v>
      </c>
      <c r="R31" s="41"/>
    </row>
    <row r="32" spans="1:104" s="36" customFormat="1" ht="27.6" x14ac:dyDescent="0.3">
      <c r="A32" s="37" t="s">
        <v>117</v>
      </c>
      <c r="B32" s="38">
        <v>3</v>
      </c>
      <c r="C32" s="62"/>
      <c r="D32" s="37" t="s">
        <v>13</v>
      </c>
      <c r="E32" s="37" t="s">
        <v>153</v>
      </c>
      <c r="F32" s="37"/>
      <c r="G32" s="38">
        <v>4</v>
      </c>
      <c r="H32" s="38">
        <v>0</v>
      </c>
      <c r="I32" s="38">
        <v>0</v>
      </c>
      <c r="J32" s="38">
        <f t="shared" ref="J32:L32" si="8">G32*13</f>
        <v>52</v>
      </c>
      <c r="K32" s="38">
        <f t="shared" si="8"/>
        <v>0</v>
      </c>
      <c r="L32" s="38">
        <f t="shared" si="8"/>
        <v>0</v>
      </c>
      <c r="M32" s="38">
        <f t="shared" ref="M32" si="9">SUM(J32:L32)</f>
        <v>52</v>
      </c>
      <c r="N32" s="38">
        <v>6</v>
      </c>
      <c r="O32" s="40" t="s">
        <v>115</v>
      </c>
      <c r="P32" s="40" t="s">
        <v>119</v>
      </c>
      <c r="Q32" s="41"/>
      <c r="R32" s="41"/>
    </row>
    <row r="33" spans="1:104" s="36" customFormat="1" x14ac:dyDescent="0.3">
      <c r="A33" s="123" t="s">
        <v>118</v>
      </c>
      <c r="B33" s="124"/>
      <c r="C33" s="124"/>
      <c r="D33" s="124"/>
      <c r="E33" s="125"/>
      <c r="F33" s="113"/>
      <c r="G33" s="46">
        <f t="shared" ref="G33:N33" si="10">SUM(G26:G32)</f>
        <v>12</v>
      </c>
      <c r="H33" s="46">
        <f t="shared" si="10"/>
        <v>6</v>
      </c>
      <c r="I33" s="46">
        <f t="shared" si="10"/>
        <v>7</v>
      </c>
      <c r="J33" s="46">
        <f t="shared" si="10"/>
        <v>156</v>
      </c>
      <c r="K33" s="46">
        <f t="shared" si="10"/>
        <v>78</v>
      </c>
      <c r="L33" s="46">
        <f t="shared" si="10"/>
        <v>91</v>
      </c>
      <c r="M33" s="46">
        <f t="shared" si="10"/>
        <v>325</v>
      </c>
      <c r="N33" s="46">
        <f t="shared" si="10"/>
        <v>32</v>
      </c>
      <c r="O33" s="47"/>
      <c r="P33" s="47"/>
      <c r="Q33" s="48"/>
      <c r="R33" s="48"/>
    </row>
    <row r="34" spans="1:104" s="54" customFormat="1" ht="41.4" x14ac:dyDescent="0.3">
      <c r="A34" s="63" t="s">
        <v>117</v>
      </c>
      <c r="B34" s="64">
        <v>4</v>
      </c>
      <c r="C34" s="65" t="s">
        <v>33</v>
      </c>
      <c r="D34" s="63" t="s">
        <v>3</v>
      </c>
      <c r="E34" s="63" t="s">
        <v>155</v>
      </c>
      <c r="F34" s="63" t="s">
        <v>208</v>
      </c>
      <c r="G34" s="64">
        <v>2</v>
      </c>
      <c r="H34" s="64"/>
      <c r="I34" s="64">
        <v>2</v>
      </c>
      <c r="J34" s="66">
        <f t="shared" ref="J34:L40" si="11">G34*13</f>
        <v>26</v>
      </c>
      <c r="K34" s="66">
        <f t="shared" si="11"/>
        <v>0</v>
      </c>
      <c r="L34" s="66">
        <f t="shared" si="11"/>
        <v>26</v>
      </c>
      <c r="M34" s="66">
        <f t="shared" ref="M34:M40" si="12">SUM(J34:L34)</f>
        <v>52</v>
      </c>
      <c r="N34" s="64">
        <v>5</v>
      </c>
      <c r="O34" s="64" t="s">
        <v>100</v>
      </c>
      <c r="P34" s="64" t="s">
        <v>116</v>
      </c>
      <c r="Q34" s="67" t="s">
        <v>230</v>
      </c>
      <c r="R34" s="68"/>
    </row>
    <row r="35" spans="1:104" s="70" customFormat="1" ht="55.2" x14ac:dyDescent="0.3">
      <c r="A35" s="49" t="s">
        <v>117</v>
      </c>
      <c r="B35" s="52">
        <v>4</v>
      </c>
      <c r="C35" s="55" t="s">
        <v>39</v>
      </c>
      <c r="D35" s="49" t="s">
        <v>8</v>
      </c>
      <c r="E35" s="49" t="s">
        <v>159</v>
      </c>
      <c r="F35" s="49" t="s">
        <v>209</v>
      </c>
      <c r="G35" s="50">
        <v>2</v>
      </c>
      <c r="H35" s="50"/>
      <c r="I35" s="50">
        <v>2</v>
      </c>
      <c r="J35" s="52">
        <f t="shared" si="11"/>
        <v>26</v>
      </c>
      <c r="K35" s="52">
        <f t="shared" si="11"/>
        <v>0</v>
      </c>
      <c r="L35" s="52">
        <f t="shared" si="11"/>
        <v>26</v>
      </c>
      <c r="M35" s="52">
        <f t="shared" si="12"/>
        <v>52</v>
      </c>
      <c r="N35" s="50">
        <v>5</v>
      </c>
      <c r="O35" s="50" t="s">
        <v>115</v>
      </c>
      <c r="P35" s="50" t="s">
        <v>116</v>
      </c>
      <c r="Q35" s="69" t="s">
        <v>229</v>
      </c>
      <c r="R35" s="53"/>
    </row>
    <row r="36" spans="1:104" s="73" customFormat="1" ht="27.6" x14ac:dyDescent="0.3">
      <c r="A36" s="49" t="s">
        <v>117</v>
      </c>
      <c r="B36" s="52">
        <v>4</v>
      </c>
      <c r="C36" s="71" t="s">
        <v>156</v>
      </c>
      <c r="D36" s="49" t="s">
        <v>157</v>
      </c>
      <c r="E36" s="49" t="s">
        <v>158</v>
      </c>
      <c r="F36" s="49" t="s">
        <v>210</v>
      </c>
      <c r="G36" s="50">
        <v>2</v>
      </c>
      <c r="H36" s="50"/>
      <c r="I36" s="50">
        <v>2</v>
      </c>
      <c r="J36" s="52">
        <f t="shared" si="11"/>
        <v>26</v>
      </c>
      <c r="K36" s="52">
        <f t="shared" si="11"/>
        <v>0</v>
      </c>
      <c r="L36" s="52">
        <f t="shared" si="11"/>
        <v>26</v>
      </c>
      <c r="M36" s="52">
        <f t="shared" si="12"/>
        <v>52</v>
      </c>
      <c r="N36" s="50">
        <v>4</v>
      </c>
      <c r="O36" s="50" t="s">
        <v>115</v>
      </c>
      <c r="P36" s="50" t="s">
        <v>116</v>
      </c>
      <c r="Q36" s="72"/>
      <c r="R36" s="72"/>
    </row>
    <row r="37" spans="1:104" s="73" customFormat="1" ht="27.6" x14ac:dyDescent="0.3">
      <c r="A37" s="49" t="s">
        <v>117</v>
      </c>
      <c r="B37" s="52">
        <v>4</v>
      </c>
      <c r="C37" s="51" t="s">
        <v>42</v>
      </c>
      <c r="D37" s="49" t="s">
        <v>9</v>
      </c>
      <c r="E37" s="49" t="s">
        <v>161</v>
      </c>
      <c r="F37" s="49" t="s">
        <v>211</v>
      </c>
      <c r="G37" s="50">
        <v>1</v>
      </c>
      <c r="H37" s="50"/>
      <c r="I37" s="50">
        <v>2</v>
      </c>
      <c r="J37" s="52">
        <f t="shared" si="11"/>
        <v>13</v>
      </c>
      <c r="K37" s="52">
        <f t="shared" si="11"/>
        <v>0</v>
      </c>
      <c r="L37" s="52">
        <f t="shared" si="11"/>
        <v>26</v>
      </c>
      <c r="M37" s="52">
        <f t="shared" si="12"/>
        <v>39</v>
      </c>
      <c r="N37" s="50">
        <v>3</v>
      </c>
      <c r="O37" s="50" t="s">
        <v>115</v>
      </c>
      <c r="P37" s="50" t="s">
        <v>116</v>
      </c>
      <c r="Q37" s="53"/>
      <c r="R37" s="53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</row>
    <row r="38" spans="1:104" s="70" customFormat="1" ht="41.4" x14ac:dyDescent="0.3">
      <c r="A38" s="49" t="s">
        <v>117</v>
      </c>
      <c r="B38" s="52">
        <v>4</v>
      </c>
      <c r="C38" s="39" t="s">
        <v>34</v>
      </c>
      <c r="D38" s="49" t="s">
        <v>4</v>
      </c>
      <c r="E38" s="49" t="s">
        <v>149</v>
      </c>
      <c r="F38" s="49" t="s">
        <v>206</v>
      </c>
      <c r="G38" s="50">
        <v>2</v>
      </c>
      <c r="H38" s="50">
        <v>1</v>
      </c>
      <c r="I38" s="50"/>
      <c r="J38" s="52">
        <f t="shared" si="11"/>
        <v>26</v>
      </c>
      <c r="K38" s="52">
        <f t="shared" si="11"/>
        <v>13</v>
      </c>
      <c r="L38" s="52">
        <f t="shared" si="11"/>
        <v>0</v>
      </c>
      <c r="M38" s="52">
        <f t="shared" si="12"/>
        <v>39</v>
      </c>
      <c r="N38" s="50">
        <v>4</v>
      </c>
      <c r="O38" s="50" t="s">
        <v>115</v>
      </c>
      <c r="P38" s="50" t="s">
        <v>116</v>
      </c>
      <c r="Q38" s="69" t="s">
        <v>230</v>
      </c>
      <c r="R38" s="72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</row>
    <row r="39" spans="1:104" s="54" customFormat="1" ht="27.6" x14ac:dyDescent="0.3">
      <c r="A39" s="49" t="s">
        <v>117</v>
      </c>
      <c r="B39" s="52">
        <v>4</v>
      </c>
      <c r="C39" s="39" t="s">
        <v>185</v>
      </c>
      <c r="D39" s="49" t="s">
        <v>154</v>
      </c>
      <c r="E39" s="49" t="s">
        <v>152</v>
      </c>
      <c r="F39" s="61" t="s">
        <v>207</v>
      </c>
      <c r="G39" s="50"/>
      <c r="H39" s="50">
        <v>2</v>
      </c>
      <c r="I39" s="50"/>
      <c r="J39" s="52">
        <f t="shared" si="11"/>
        <v>0</v>
      </c>
      <c r="K39" s="52">
        <f t="shared" si="11"/>
        <v>26</v>
      </c>
      <c r="L39" s="52">
        <f t="shared" si="11"/>
        <v>0</v>
      </c>
      <c r="M39" s="52">
        <f t="shared" si="12"/>
        <v>26</v>
      </c>
      <c r="N39" s="50">
        <v>3</v>
      </c>
      <c r="O39" s="74" t="s">
        <v>115</v>
      </c>
      <c r="P39" s="50" t="s">
        <v>116</v>
      </c>
      <c r="Q39" s="72"/>
      <c r="R39" s="72"/>
    </row>
    <row r="40" spans="1:104" s="54" customFormat="1" ht="41.4" x14ac:dyDescent="0.3">
      <c r="A40" s="49" t="s">
        <v>117</v>
      </c>
      <c r="B40" s="52">
        <v>4</v>
      </c>
      <c r="C40" s="51" t="s">
        <v>66</v>
      </c>
      <c r="D40" s="49" t="s">
        <v>64</v>
      </c>
      <c r="E40" s="49" t="s">
        <v>160</v>
      </c>
      <c r="F40" s="49" t="s">
        <v>212</v>
      </c>
      <c r="G40" s="50">
        <v>2</v>
      </c>
      <c r="H40" s="50">
        <v>2</v>
      </c>
      <c r="I40" s="50">
        <v>2</v>
      </c>
      <c r="J40" s="52">
        <f t="shared" si="11"/>
        <v>26</v>
      </c>
      <c r="K40" s="52">
        <f t="shared" si="11"/>
        <v>26</v>
      </c>
      <c r="L40" s="52">
        <f t="shared" si="11"/>
        <v>26</v>
      </c>
      <c r="M40" s="52">
        <f t="shared" si="12"/>
        <v>78</v>
      </c>
      <c r="N40" s="50">
        <v>6</v>
      </c>
      <c r="O40" s="50" t="s">
        <v>115</v>
      </c>
      <c r="P40" s="50" t="s">
        <v>116</v>
      </c>
      <c r="Q40" s="69" t="s">
        <v>231</v>
      </c>
      <c r="R40" s="53"/>
    </row>
    <row r="41" spans="1:104" s="54" customFormat="1" ht="27.6" x14ac:dyDescent="0.3">
      <c r="A41" s="49" t="s">
        <v>117</v>
      </c>
      <c r="B41" s="52">
        <v>4</v>
      </c>
      <c r="C41" s="72"/>
      <c r="D41" s="49" t="s">
        <v>13</v>
      </c>
      <c r="E41" s="49" t="s">
        <v>153</v>
      </c>
      <c r="F41" s="49"/>
      <c r="G41" s="52">
        <v>2</v>
      </c>
      <c r="H41" s="52"/>
      <c r="I41" s="52"/>
      <c r="J41" s="52">
        <f t="shared" ref="J41:L41" si="13">G41*13</f>
        <v>26</v>
      </c>
      <c r="K41" s="52">
        <f t="shared" si="13"/>
        <v>0</v>
      </c>
      <c r="L41" s="52">
        <f t="shared" si="13"/>
        <v>0</v>
      </c>
      <c r="M41" s="52">
        <f t="shared" ref="M41" si="14">SUM(J41:L41)</f>
        <v>26</v>
      </c>
      <c r="N41" s="52">
        <v>2</v>
      </c>
      <c r="O41" s="50" t="s">
        <v>100</v>
      </c>
      <c r="P41" s="50" t="s">
        <v>116</v>
      </c>
      <c r="Q41" s="53"/>
      <c r="R41" s="53"/>
    </row>
    <row r="42" spans="1:104" s="36" customFormat="1" x14ac:dyDescent="0.3">
      <c r="A42" s="123" t="s">
        <v>118</v>
      </c>
      <c r="B42" s="126"/>
      <c r="C42" s="126"/>
      <c r="D42" s="126"/>
      <c r="E42" s="127"/>
      <c r="F42" s="75"/>
      <c r="G42" s="46">
        <f t="shared" ref="G42:N42" si="15">SUM(G34:G41)</f>
        <v>13</v>
      </c>
      <c r="H42" s="46">
        <f t="shared" si="15"/>
        <v>5</v>
      </c>
      <c r="I42" s="46">
        <f t="shared" si="15"/>
        <v>10</v>
      </c>
      <c r="J42" s="46">
        <f t="shared" si="15"/>
        <v>169</v>
      </c>
      <c r="K42" s="46">
        <f t="shared" si="15"/>
        <v>65</v>
      </c>
      <c r="L42" s="46">
        <f t="shared" si="15"/>
        <v>130</v>
      </c>
      <c r="M42" s="46">
        <f t="shared" si="15"/>
        <v>364</v>
      </c>
      <c r="N42" s="46">
        <f t="shared" si="15"/>
        <v>32</v>
      </c>
      <c r="O42" s="47"/>
      <c r="P42" s="47"/>
      <c r="Q42" s="48"/>
      <c r="R42" s="48"/>
    </row>
    <row r="43" spans="1:104" s="36" customFormat="1" ht="27.6" x14ac:dyDescent="0.3">
      <c r="A43" s="37" t="s">
        <v>117</v>
      </c>
      <c r="B43" s="38">
        <v>5</v>
      </c>
      <c r="C43" s="44" t="s">
        <v>47</v>
      </c>
      <c r="D43" s="37" t="s">
        <v>12</v>
      </c>
      <c r="E43" s="37" t="s">
        <v>113</v>
      </c>
      <c r="F43" s="37" t="s">
        <v>213</v>
      </c>
      <c r="G43" s="38">
        <v>1</v>
      </c>
      <c r="H43" s="38">
        <v>2</v>
      </c>
      <c r="I43" s="38">
        <v>0</v>
      </c>
      <c r="J43" s="38">
        <f t="shared" ref="J43:L46" si="16">G43*13</f>
        <v>13</v>
      </c>
      <c r="K43" s="38">
        <f t="shared" si="16"/>
        <v>26</v>
      </c>
      <c r="L43" s="38">
        <f t="shared" si="16"/>
        <v>0</v>
      </c>
      <c r="M43" s="38">
        <f>SUM(J43:L43)</f>
        <v>39</v>
      </c>
      <c r="N43" s="76">
        <v>3</v>
      </c>
      <c r="O43" s="40" t="s">
        <v>100</v>
      </c>
      <c r="P43" s="77" t="s">
        <v>116</v>
      </c>
      <c r="Q43" s="57" t="s">
        <v>232</v>
      </c>
      <c r="R43" s="41"/>
    </row>
    <row r="44" spans="1:104" s="36" customFormat="1" x14ac:dyDescent="0.3">
      <c r="A44" s="37" t="s">
        <v>117</v>
      </c>
      <c r="B44" s="38">
        <v>5</v>
      </c>
      <c r="C44" s="44" t="s">
        <v>45</v>
      </c>
      <c r="D44" s="37" t="s">
        <v>11</v>
      </c>
      <c r="E44" s="37" t="s">
        <v>113</v>
      </c>
      <c r="F44" s="37" t="s">
        <v>213</v>
      </c>
      <c r="G44" s="38">
        <v>2</v>
      </c>
      <c r="H44" s="38">
        <v>0</v>
      </c>
      <c r="I44" s="38">
        <v>3</v>
      </c>
      <c r="J44" s="38">
        <f t="shared" si="16"/>
        <v>26</v>
      </c>
      <c r="K44" s="38">
        <f t="shared" si="16"/>
        <v>0</v>
      </c>
      <c r="L44" s="38">
        <f t="shared" si="16"/>
        <v>39</v>
      </c>
      <c r="M44" s="38">
        <f>SUM(J44:L44)</f>
        <v>65</v>
      </c>
      <c r="N44" s="76">
        <v>7</v>
      </c>
      <c r="O44" s="40" t="s">
        <v>115</v>
      </c>
      <c r="P44" s="40" t="s">
        <v>116</v>
      </c>
      <c r="Q44" s="41"/>
      <c r="R44" s="41"/>
    </row>
    <row r="45" spans="1:104" s="36" customFormat="1" x14ac:dyDescent="0.3">
      <c r="A45" s="45" t="s">
        <v>117</v>
      </c>
      <c r="B45" s="78">
        <v>5</v>
      </c>
      <c r="C45" s="42" t="s">
        <v>162</v>
      </c>
      <c r="D45" s="45" t="s">
        <v>163</v>
      </c>
      <c r="E45" s="45" t="s">
        <v>241</v>
      </c>
      <c r="F45" s="45" t="s">
        <v>242</v>
      </c>
      <c r="G45" s="78">
        <v>2</v>
      </c>
      <c r="H45" s="78">
        <v>0</v>
      </c>
      <c r="I45" s="78">
        <v>0</v>
      </c>
      <c r="J45" s="78">
        <f t="shared" si="16"/>
        <v>26</v>
      </c>
      <c r="K45" s="78">
        <f t="shared" si="16"/>
        <v>0</v>
      </c>
      <c r="L45" s="78">
        <f t="shared" si="16"/>
        <v>0</v>
      </c>
      <c r="M45" s="78">
        <f>SUM(J45:L45)</f>
        <v>26</v>
      </c>
      <c r="N45" s="79">
        <v>3</v>
      </c>
      <c r="O45" s="77" t="s">
        <v>115</v>
      </c>
      <c r="P45" s="77" t="s">
        <v>116</v>
      </c>
      <c r="Q45" s="42"/>
      <c r="R45" s="41"/>
    </row>
    <row r="46" spans="1:104" s="36" customFormat="1" ht="41.4" x14ac:dyDescent="0.3">
      <c r="A46" s="45" t="s">
        <v>117</v>
      </c>
      <c r="B46" s="78">
        <v>5</v>
      </c>
      <c r="C46" s="42" t="s">
        <v>35</v>
      </c>
      <c r="D46" s="45" t="s">
        <v>25</v>
      </c>
      <c r="E46" s="45" t="s">
        <v>134</v>
      </c>
      <c r="F46" s="45" t="s">
        <v>194</v>
      </c>
      <c r="G46" s="78">
        <v>2</v>
      </c>
      <c r="H46" s="78">
        <v>0</v>
      </c>
      <c r="I46" s="78">
        <v>2</v>
      </c>
      <c r="J46" s="78">
        <f t="shared" si="16"/>
        <v>26</v>
      </c>
      <c r="K46" s="78">
        <f t="shared" si="16"/>
        <v>0</v>
      </c>
      <c r="L46" s="78">
        <f t="shared" si="16"/>
        <v>26</v>
      </c>
      <c r="M46" s="78">
        <f>SUM(J46:L46)</f>
        <v>52</v>
      </c>
      <c r="N46" s="79">
        <v>5</v>
      </c>
      <c r="O46" s="77" t="s">
        <v>115</v>
      </c>
      <c r="P46" s="77" t="s">
        <v>116</v>
      </c>
      <c r="Q46" s="57" t="s">
        <v>233</v>
      </c>
      <c r="R46" s="41"/>
    </row>
    <row r="47" spans="1:104" s="36" customFormat="1" x14ac:dyDescent="0.3">
      <c r="A47" s="131" t="s">
        <v>223</v>
      </c>
      <c r="B47" s="132"/>
      <c r="C47" s="132"/>
      <c r="D47" s="132"/>
      <c r="E47" s="133"/>
      <c r="F47" s="114"/>
      <c r="G47" s="80">
        <f>SUM(G48:G50)</f>
        <v>5</v>
      </c>
      <c r="H47" s="80">
        <f t="shared" ref="H47:N47" si="17">SUM(H48:H50)</f>
        <v>2</v>
      </c>
      <c r="I47" s="80">
        <f t="shared" si="17"/>
        <v>2</v>
      </c>
      <c r="J47" s="80">
        <f t="shared" si="17"/>
        <v>65</v>
      </c>
      <c r="K47" s="80">
        <f t="shared" si="17"/>
        <v>26</v>
      </c>
      <c r="L47" s="80">
        <f t="shared" si="17"/>
        <v>26</v>
      </c>
      <c r="M47" s="80">
        <f t="shared" si="17"/>
        <v>117</v>
      </c>
      <c r="N47" s="80">
        <f t="shared" si="17"/>
        <v>11</v>
      </c>
      <c r="O47" s="77"/>
      <c r="P47" s="77"/>
      <c r="Q47" s="42"/>
      <c r="R47" s="41"/>
    </row>
    <row r="48" spans="1:104" s="36" customFormat="1" ht="27.6" x14ac:dyDescent="0.3">
      <c r="A48" s="45" t="s">
        <v>117</v>
      </c>
      <c r="B48" s="78">
        <v>5</v>
      </c>
      <c r="C48" s="42" t="s">
        <v>186</v>
      </c>
      <c r="D48" s="45" t="s">
        <v>165</v>
      </c>
      <c r="E48" s="45" t="s">
        <v>166</v>
      </c>
      <c r="F48" s="45" t="s">
        <v>214</v>
      </c>
      <c r="G48" s="78">
        <v>2</v>
      </c>
      <c r="H48" s="78">
        <v>0</v>
      </c>
      <c r="I48" s="78">
        <v>2</v>
      </c>
      <c r="J48" s="78">
        <f t="shared" ref="J48:L50" si="18">G48*13</f>
        <v>26</v>
      </c>
      <c r="K48" s="78">
        <f t="shared" si="18"/>
        <v>0</v>
      </c>
      <c r="L48" s="78">
        <f t="shared" si="18"/>
        <v>26</v>
      </c>
      <c r="M48" s="78">
        <f>SUM(J48:L48)</f>
        <v>52</v>
      </c>
      <c r="N48" s="79">
        <v>4</v>
      </c>
      <c r="O48" s="77" t="s">
        <v>115</v>
      </c>
      <c r="P48" s="77" t="s">
        <v>120</v>
      </c>
      <c r="Q48" s="42"/>
      <c r="R48" s="41"/>
    </row>
    <row r="49" spans="1:104" s="36" customFormat="1" x14ac:dyDescent="0.3">
      <c r="A49" s="45" t="s">
        <v>117</v>
      </c>
      <c r="B49" s="78">
        <v>5</v>
      </c>
      <c r="C49" s="42" t="s">
        <v>49</v>
      </c>
      <c r="D49" s="45" t="s">
        <v>15</v>
      </c>
      <c r="E49" s="45" t="s">
        <v>164</v>
      </c>
      <c r="F49" s="45" t="s">
        <v>215</v>
      </c>
      <c r="G49" s="78">
        <v>1</v>
      </c>
      <c r="H49" s="78">
        <v>1</v>
      </c>
      <c r="I49" s="78">
        <v>0</v>
      </c>
      <c r="J49" s="78">
        <f t="shared" si="18"/>
        <v>13</v>
      </c>
      <c r="K49" s="78">
        <f t="shared" si="18"/>
        <v>13</v>
      </c>
      <c r="L49" s="78">
        <f t="shared" si="18"/>
        <v>0</v>
      </c>
      <c r="M49" s="78">
        <f>SUM(J49:L49)</f>
        <v>26</v>
      </c>
      <c r="N49" s="79">
        <v>3</v>
      </c>
      <c r="O49" s="77" t="s">
        <v>115</v>
      </c>
      <c r="P49" s="77" t="s">
        <v>120</v>
      </c>
      <c r="Q49" s="42"/>
      <c r="R49" s="41"/>
    </row>
    <row r="50" spans="1:104" s="36" customFormat="1" ht="26.25" customHeight="1" x14ac:dyDescent="0.3">
      <c r="A50" s="45" t="s">
        <v>117</v>
      </c>
      <c r="B50" s="78">
        <v>5</v>
      </c>
      <c r="C50" s="42" t="s">
        <v>54</v>
      </c>
      <c r="D50" s="45" t="s">
        <v>22</v>
      </c>
      <c r="E50" s="45" t="s">
        <v>149</v>
      </c>
      <c r="F50" s="43" t="s">
        <v>206</v>
      </c>
      <c r="G50" s="78">
        <v>2</v>
      </c>
      <c r="H50" s="78">
        <v>1</v>
      </c>
      <c r="I50" s="78">
        <v>0</v>
      </c>
      <c r="J50" s="78">
        <f t="shared" si="18"/>
        <v>26</v>
      </c>
      <c r="K50" s="78">
        <f t="shared" si="18"/>
        <v>13</v>
      </c>
      <c r="L50" s="78">
        <f t="shared" si="18"/>
        <v>0</v>
      </c>
      <c r="M50" s="78">
        <f>SUM(J50:L50)</f>
        <v>39</v>
      </c>
      <c r="N50" s="79">
        <v>4</v>
      </c>
      <c r="O50" s="77" t="s">
        <v>100</v>
      </c>
      <c r="P50" s="77" t="s">
        <v>120</v>
      </c>
      <c r="Q50" s="42" t="s">
        <v>230</v>
      </c>
      <c r="R50" s="41"/>
    </row>
    <row r="51" spans="1:104" s="36" customFormat="1" x14ac:dyDescent="0.3">
      <c r="A51" s="128" t="s">
        <v>224</v>
      </c>
      <c r="B51" s="129"/>
      <c r="C51" s="129"/>
      <c r="D51" s="129"/>
      <c r="E51" s="130"/>
      <c r="F51" s="115"/>
      <c r="G51" s="81">
        <f>SUM(G43:G46)+G47</f>
        <v>12</v>
      </c>
      <c r="H51" s="81">
        <f t="shared" ref="H51:N51" si="19">SUM(H43:H46)+H47</f>
        <v>4</v>
      </c>
      <c r="I51" s="81">
        <f t="shared" si="19"/>
        <v>7</v>
      </c>
      <c r="J51" s="81">
        <f t="shared" si="19"/>
        <v>156</v>
      </c>
      <c r="K51" s="81">
        <f t="shared" si="19"/>
        <v>52</v>
      </c>
      <c r="L51" s="81">
        <f t="shared" si="19"/>
        <v>91</v>
      </c>
      <c r="M51" s="81">
        <f t="shared" si="19"/>
        <v>299</v>
      </c>
      <c r="N51" s="81">
        <f t="shared" si="19"/>
        <v>29</v>
      </c>
      <c r="O51" s="82"/>
      <c r="P51" s="82"/>
      <c r="Q51" s="58"/>
      <c r="R51" s="48"/>
    </row>
    <row r="52" spans="1:104" s="36" customFormat="1" x14ac:dyDescent="0.3">
      <c r="A52" s="131" t="s">
        <v>187</v>
      </c>
      <c r="B52" s="132"/>
      <c r="C52" s="132"/>
      <c r="D52" s="132"/>
      <c r="E52" s="133"/>
      <c r="F52" s="114"/>
      <c r="G52" s="80">
        <f t="shared" ref="G52:N52" si="20">SUM(G53:G55)</f>
        <v>6</v>
      </c>
      <c r="H52" s="80">
        <f t="shared" si="20"/>
        <v>2</v>
      </c>
      <c r="I52" s="80">
        <f t="shared" si="20"/>
        <v>2</v>
      </c>
      <c r="J52" s="80">
        <f t="shared" si="20"/>
        <v>78</v>
      </c>
      <c r="K52" s="80">
        <f t="shared" si="20"/>
        <v>26</v>
      </c>
      <c r="L52" s="80">
        <f t="shared" si="20"/>
        <v>26</v>
      </c>
      <c r="M52" s="80">
        <f t="shared" si="20"/>
        <v>130</v>
      </c>
      <c r="N52" s="80">
        <f t="shared" si="20"/>
        <v>11</v>
      </c>
      <c r="O52" s="77"/>
      <c r="P52" s="77"/>
      <c r="Q52" s="42"/>
      <c r="R52" s="41"/>
    </row>
    <row r="53" spans="1:104" s="36" customFormat="1" ht="27.6" x14ac:dyDescent="0.3">
      <c r="A53" s="45" t="s">
        <v>117</v>
      </c>
      <c r="B53" s="78">
        <v>5</v>
      </c>
      <c r="C53" s="42" t="s">
        <v>186</v>
      </c>
      <c r="D53" s="45" t="s">
        <v>165</v>
      </c>
      <c r="E53" s="45" t="s">
        <v>166</v>
      </c>
      <c r="F53" s="45" t="s">
        <v>214</v>
      </c>
      <c r="G53" s="78">
        <v>2</v>
      </c>
      <c r="H53" s="78">
        <v>0</v>
      </c>
      <c r="I53" s="78">
        <v>2</v>
      </c>
      <c r="J53" s="78">
        <f t="shared" ref="J53:L55" si="21">G53*13</f>
        <v>26</v>
      </c>
      <c r="K53" s="78">
        <f t="shared" si="21"/>
        <v>0</v>
      </c>
      <c r="L53" s="78">
        <f t="shared" si="21"/>
        <v>26</v>
      </c>
      <c r="M53" s="78">
        <f>SUM(J53:L53)</f>
        <v>52</v>
      </c>
      <c r="N53" s="79">
        <v>4</v>
      </c>
      <c r="O53" s="77" t="s">
        <v>115</v>
      </c>
      <c r="P53" s="77" t="s">
        <v>120</v>
      </c>
      <c r="Q53" s="42"/>
      <c r="R53" s="41"/>
    </row>
    <row r="54" spans="1:104" s="36" customFormat="1" ht="27.6" x14ac:dyDescent="0.3">
      <c r="A54" s="37" t="s">
        <v>117</v>
      </c>
      <c r="B54" s="38">
        <v>5</v>
      </c>
      <c r="C54" s="44" t="s">
        <v>54</v>
      </c>
      <c r="D54" s="37" t="s">
        <v>22</v>
      </c>
      <c r="E54" s="37" t="s">
        <v>149</v>
      </c>
      <c r="F54" s="49" t="s">
        <v>206</v>
      </c>
      <c r="G54" s="38">
        <v>2</v>
      </c>
      <c r="H54" s="38">
        <v>1</v>
      </c>
      <c r="I54" s="38">
        <v>0</v>
      </c>
      <c r="J54" s="38">
        <f t="shared" si="21"/>
        <v>26</v>
      </c>
      <c r="K54" s="38">
        <f t="shared" si="21"/>
        <v>13</v>
      </c>
      <c r="L54" s="38">
        <f t="shared" si="21"/>
        <v>0</v>
      </c>
      <c r="M54" s="38">
        <f>SUM(J54:L54)</f>
        <v>39</v>
      </c>
      <c r="N54" s="76">
        <v>4</v>
      </c>
      <c r="O54" s="40" t="s">
        <v>100</v>
      </c>
      <c r="P54" s="40" t="s">
        <v>120</v>
      </c>
      <c r="Q54" s="41"/>
      <c r="R54" s="41"/>
    </row>
    <row r="55" spans="1:104" s="36" customFormat="1" x14ac:dyDescent="0.3">
      <c r="A55" s="37" t="s">
        <v>117</v>
      </c>
      <c r="B55" s="38">
        <v>5</v>
      </c>
      <c r="C55" s="44" t="s">
        <v>56</v>
      </c>
      <c r="D55" s="37" t="s">
        <v>20</v>
      </c>
      <c r="E55" s="37" t="s">
        <v>167</v>
      </c>
      <c r="F55" s="37" t="s">
        <v>216</v>
      </c>
      <c r="G55" s="38">
        <v>2</v>
      </c>
      <c r="H55" s="38">
        <v>1</v>
      </c>
      <c r="I55" s="38">
        <v>0</v>
      </c>
      <c r="J55" s="38">
        <f t="shared" si="21"/>
        <v>26</v>
      </c>
      <c r="K55" s="38">
        <f t="shared" si="21"/>
        <v>13</v>
      </c>
      <c r="L55" s="38">
        <f t="shared" si="21"/>
        <v>0</v>
      </c>
      <c r="M55" s="38">
        <f>SUM(J55:L55)</f>
        <v>39</v>
      </c>
      <c r="N55" s="76">
        <v>3</v>
      </c>
      <c r="O55" s="40" t="s">
        <v>115</v>
      </c>
      <c r="P55" s="40" t="s">
        <v>120</v>
      </c>
      <c r="Q55" s="41"/>
      <c r="R55" s="41"/>
    </row>
    <row r="56" spans="1:104" s="85" customFormat="1" x14ac:dyDescent="0.3">
      <c r="A56" s="140" t="s">
        <v>188</v>
      </c>
      <c r="B56" s="124"/>
      <c r="C56" s="124"/>
      <c r="D56" s="124"/>
      <c r="E56" s="125"/>
      <c r="F56" s="113"/>
      <c r="G56" s="83">
        <f t="shared" ref="G56:N56" si="22">SUM(G43:G46)+G52</f>
        <v>13</v>
      </c>
      <c r="H56" s="83">
        <f t="shared" si="22"/>
        <v>4</v>
      </c>
      <c r="I56" s="83">
        <f t="shared" si="22"/>
        <v>7</v>
      </c>
      <c r="J56" s="83">
        <f t="shared" si="22"/>
        <v>169</v>
      </c>
      <c r="K56" s="83">
        <f t="shared" si="22"/>
        <v>52</v>
      </c>
      <c r="L56" s="83">
        <f t="shared" si="22"/>
        <v>91</v>
      </c>
      <c r="M56" s="83">
        <f t="shared" si="22"/>
        <v>312</v>
      </c>
      <c r="N56" s="83">
        <f t="shared" si="22"/>
        <v>29</v>
      </c>
      <c r="O56" s="84"/>
      <c r="P56" s="84"/>
      <c r="Q56" s="48"/>
      <c r="R56" s="4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</row>
    <row r="57" spans="1:104" s="54" customFormat="1" x14ac:dyDescent="0.3">
      <c r="A57" s="49" t="s">
        <v>117</v>
      </c>
      <c r="B57" s="52">
        <v>6</v>
      </c>
      <c r="C57" s="51" t="s">
        <v>43</v>
      </c>
      <c r="D57" s="49" t="s">
        <v>10</v>
      </c>
      <c r="E57" s="49" t="s">
        <v>113</v>
      </c>
      <c r="F57" s="49" t="s">
        <v>213</v>
      </c>
      <c r="G57" s="50">
        <v>2</v>
      </c>
      <c r="H57" s="50">
        <v>0</v>
      </c>
      <c r="I57" s="50">
        <v>3</v>
      </c>
      <c r="J57" s="52">
        <f t="shared" ref="J57:L59" si="23">G57*13</f>
        <v>26</v>
      </c>
      <c r="K57" s="52">
        <f t="shared" si="23"/>
        <v>0</v>
      </c>
      <c r="L57" s="52">
        <f t="shared" si="23"/>
        <v>39</v>
      </c>
      <c r="M57" s="52">
        <f>SUM(J57:L57)</f>
        <v>65</v>
      </c>
      <c r="N57" s="50">
        <v>7</v>
      </c>
      <c r="O57" s="50" t="s">
        <v>115</v>
      </c>
      <c r="P57" s="50" t="s">
        <v>116</v>
      </c>
      <c r="Q57" s="53"/>
      <c r="R57" s="53"/>
    </row>
    <row r="58" spans="1:104" s="54" customFormat="1" x14ac:dyDescent="0.3">
      <c r="A58" s="49" t="s">
        <v>117</v>
      </c>
      <c r="B58" s="52">
        <v>6</v>
      </c>
      <c r="C58" s="51" t="s">
        <v>32</v>
      </c>
      <c r="D58" s="49" t="s">
        <v>170</v>
      </c>
      <c r="E58" s="49" t="s">
        <v>169</v>
      </c>
      <c r="F58" s="49" t="s">
        <v>217</v>
      </c>
      <c r="G58" s="50">
        <v>2</v>
      </c>
      <c r="H58" s="50">
        <v>0</v>
      </c>
      <c r="I58" s="50">
        <v>0</v>
      </c>
      <c r="J58" s="52">
        <f t="shared" si="23"/>
        <v>26</v>
      </c>
      <c r="K58" s="52">
        <f t="shared" si="23"/>
        <v>0</v>
      </c>
      <c r="L58" s="52">
        <f t="shared" si="23"/>
        <v>0</v>
      </c>
      <c r="M58" s="52">
        <f>SUM(J58:L58)</f>
        <v>26</v>
      </c>
      <c r="N58" s="50">
        <v>3</v>
      </c>
      <c r="O58" s="50" t="s">
        <v>115</v>
      </c>
      <c r="P58" s="50" t="s">
        <v>116</v>
      </c>
      <c r="Q58" s="53"/>
      <c r="R58" s="53"/>
    </row>
    <row r="59" spans="1:104" s="54" customFormat="1" x14ac:dyDescent="0.3">
      <c r="A59" s="49" t="s">
        <v>117</v>
      </c>
      <c r="B59" s="52">
        <v>6</v>
      </c>
      <c r="C59" s="39" t="s">
        <v>30</v>
      </c>
      <c r="D59" s="49" t="s">
        <v>168</v>
      </c>
      <c r="E59" s="49" t="s">
        <v>169</v>
      </c>
      <c r="F59" s="49" t="s">
        <v>217</v>
      </c>
      <c r="G59" s="50">
        <v>1</v>
      </c>
      <c r="H59" s="50">
        <v>1</v>
      </c>
      <c r="I59" s="50">
        <v>0</v>
      </c>
      <c r="J59" s="52">
        <f t="shared" si="23"/>
        <v>13</v>
      </c>
      <c r="K59" s="52">
        <f t="shared" si="23"/>
        <v>13</v>
      </c>
      <c r="L59" s="52">
        <f t="shared" si="23"/>
        <v>0</v>
      </c>
      <c r="M59" s="52">
        <f>SUM(J59:L59)</f>
        <v>26</v>
      </c>
      <c r="N59" s="50">
        <v>3</v>
      </c>
      <c r="O59" s="50" t="s">
        <v>115</v>
      </c>
      <c r="P59" s="50" t="s">
        <v>116</v>
      </c>
      <c r="Q59" s="53"/>
      <c r="R59" s="53"/>
    </row>
    <row r="60" spans="1:104" s="54" customFormat="1" ht="27.6" x14ac:dyDescent="0.3">
      <c r="A60" s="49" t="s">
        <v>117</v>
      </c>
      <c r="B60" s="52">
        <v>6</v>
      </c>
      <c r="C60" s="72"/>
      <c r="D60" s="49" t="s">
        <v>13</v>
      </c>
      <c r="E60" s="49" t="s">
        <v>153</v>
      </c>
      <c r="F60" s="49"/>
      <c r="G60" s="50">
        <v>2</v>
      </c>
      <c r="H60" s="50">
        <v>0</v>
      </c>
      <c r="I60" s="50">
        <v>2</v>
      </c>
      <c r="J60" s="52">
        <f t="shared" ref="J60:L61" si="24">G60*13</f>
        <v>26</v>
      </c>
      <c r="K60" s="52">
        <f t="shared" si="24"/>
        <v>0</v>
      </c>
      <c r="L60" s="52">
        <f t="shared" si="24"/>
        <v>26</v>
      </c>
      <c r="M60" s="52">
        <f>SUM(J60:L60)</f>
        <v>52</v>
      </c>
      <c r="N60" s="50">
        <v>4</v>
      </c>
      <c r="O60" s="50" t="s">
        <v>100</v>
      </c>
      <c r="P60" s="50" t="s">
        <v>119</v>
      </c>
      <c r="Q60" s="53"/>
      <c r="R60" s="53"/>
    </row>
    <row r="61" spans="1:104" s="54" customFormat="1" x14ac:dyDescent="0.3">
      <c r="A61" s="49" t="s">
        <v>117</v>
      </c>
      <c r="B61" s="52">
        <v>6</v>
      </c>
      <c r="C61" s="72"/>
      <c r="D61" s="49" t="s">
        <v>189</v>
      </c>
      <c r="E61" s="49" t="s">
        <v>171</v>
      </c>
      <c r="F61" s="49"/>
      <c r="G61" s="52">
        <v>0</v>
      </c>
      <c r="H61" s="52">
        <v>6</v>
      </c>
      <c r="I61" s="52">
        <v>0</v>
      </c>
      <c r="J61" s="52">
        <f t="shared" si="24"/>
        <v>0</v>
      </c>
      <c r="K61" s="52">
        <f t="shared" si="24"/>
        <v>78</v>
      </c>
      <c r="L61" s="52">
        <f t="shared" si="24"/>
        <v>0</v>
      </c>
      <c r="M61" s="52">
        <f>SUM(J61:L61)</f>
        <v>78</v>
      </c>
      <c r="N61" s="52">
        <v>6</v>
      </c>
      <c r="O61" s="50" t="s">
        <v>100</v>
      </c>
      <c r="P61" s="50" t="s">
        <v>116</v>
      </c>
      <c r="Q61" s="53"/>
      <c r="R61" s="53"/>
    </row>
    <row r="62" spans="1:104" s="54" customFormat="1" x14ac:dyDescent="0.3">
      <c r="A62" s="137" t="s">
        <v>223</v>
      </c>
      <c r="B62" s="138"/>
      <c r="C62" s="138"/>
      <c r="D62" s="138"/>
      <c r="E62" s="139"/>
      <c r="F62" s="116"/>
      <c r="G62" s="86">
        <f t="shared" ref="G62:N62" si="25">SUM(G63:G64)</f>
        <v>4</v>
      </c>
      <c r="H62" s="86">
        <f t="shared" si="25"/>
        <v>3</v>
      </c>
      <c r="I62" s="86">
        <f t="shared" si="25"/>
        <v>0</v>
      </c>
      <c r="J62" s="86">
        <f t="shared" si="25"/>
        <v>52</v>
      </c>
      <c r="K62" s="86">
        <f t="shared" si="25"/>
        <v>39</v>
      </c>
      <c r="L62" s="86">
        <f t="shared" si="25"/>
        <v>0</v>
      </c>
      <c r="M62" s="86">
        <f t="shared" si="25"/>
        <v>91</v>
      </c>
      <c r="N62" s="86">
        <f t="shared" si="25"/>
        <v>8</v>
      </c>
      <c r="O62" s="50"/>
      <c r="P62" s="50"/>
      <c r="Q62" s="53"/>
      <c r="R62" s="53"/>
    </row>
    <row r="63" spans="1:104" s="54" customFormat="1" ht="27.6" x14ac:dyDescent="0.3">
      <c r="A63" s="43" t="s">
        <v>117</v>
      </c>
      <c r="B63" s="87">
        <v>6</v>
      </c>
      <c r="C63" s="55" t="s">
        <v>52</v>
      </c>
      <c r="D63" s="43" t="s">
        <v>18</v>
      </c>
      <c r="E63" s="43" t="s">
        <v>53</v>
      </c>
      <c r="F63" s="43" t="s">
        <v>218</v>
      </c>
      <c r="G63" s="50">
        <v>1</v>
      </c>
      <c r="H63" s="50">
        <v>1</v>
      </c>
      <c r="I63" s="50">
        <v>0</v>
      </c>
      <c r="J63" s="52">
        <f t="shared" ref="J63:L64" si="26">G63*13</f>
        <v>13</v>
      </c>
      <c r="K63" s="52">
        <f t="shared" si="26"/>
        <v>13</v>
      </c>
      <c r="L63" s="52">
        <f t="shared" si="26"/>
        <v>0</v>
      </c>
      <c r="M63" s="52">
        <f>SUM(J63:L63)</f>
        <v>26</v>
      </c>
      <c r="N63" s="50">
        <v>3</v>
      </c>
      <c r="O63" s="50" t="s">
        <v>115</v>
      </c>
      <c r="P63" s="50" t="s">
        <v>120</v>
      </c>
      <c r="Q63" s="53"/>
      <c r="R63" s="53"/>
    </row>
    <row r="64" spans="1:104" s="54" customFormat="1" ht="27.6" x14ac:dyDescent="0.3">
      <c r="A64" s="43" t="s">
        <v>117</v>
      </c>
      <c r="B64" s="87">
        <v>6</v>
      </c>
      <c r="C64" s="55" t="s">
        <v>51</v>
      </c>
      <c r="D64" s="43" t="s">
        <v>17</v>
      </c>
      <c r="E64" s="43" t="s">
        <v>243</v>
      </c>
      <c r="F64" s="45" t="s">
        <v>244</v>
      </c>
      <c r="G64" s="50">
        <v>3</v>
      </c>
      <c r="H64" s="50">
        <v>2</v>
      </c>
      <c r="I64" s="50">
        <v>0</v>
      </c>
      <c r="J64" s="52">
        <f t="shared" si="26"/>
        <v>39</v>
      </c>
      <c r="K64" s="52">
        <f t="shared" si="26"/>
        <v>26</v>
      </c>
      <c r="L64" s="52">
        <f t="shared" si="26"/>
        <v>0</v>
      </c>
      <c r="M64" s="52">
        <f>SUM(J64:L64)</f>
        <v>65</v>
      </c>
      <c r="N64" s="50">
        <v>5</v>
      </c>
      <c r="O64" s="50" t="s">
        <v>115</v>
      </c>
      <c r="P64" s="50" t="s">
        <v>120</v>
      </c>
      <c r="Q64" s="57" t="s">
        <v>234</v>
      </c>
      <c r="R64" s="53"/>
    </row>
    <row r="65" spans="1:18" s="36" customFormat="1" x14ac:dyDescent="0.3">
      <c r="A65" s="128" t="s">
        <v>225</v>
      </c>
      <c r="B65" s="129"/>
      <c r="C65" s="129"/>
      <c r="D65" s="129"/>
      <c r="E65" s="130"/>
      <c r="F65" s="115"/>
      <c r="G65" s="88">
        <f t="shared" ref="G65:N65" si="27">SUM(G57:G61)+G62</f>
        <v>11</v>
      </c>
      <c r="H65" s="88">
        <f t="shared" si="27"/>
        <v>10</v>
      </c>
      <c r="I65" s="88">
        <f t="shared" si="27"/>
        <v>5</v>
      </c>
      <c r="J65" s="88">
        <f t="shared" si="27"/>
        <v>143</v>
      </c>
      <c r="K65" s="88">
        <f t="shared" si="27"/>
        <v>130</v>
      </c>
      <c r="L65" s="88">
        <f t="shared" si="27"/>
        <v>65</v>
      </c>
      <c r="M65" s="88">
        <f t="shared" si="27"/>
        <v>338</v>
      </c>
      <c r="N65" s="88">
        <f t="shared" si="27"/>
        <v>31</v>
      </c>
      <c r="O65" s="88"/>
      <c r="P65" s="88"/>
      <c r="Q65" s="89"/>
      <c r="R65" s="89"/>
    </row>
    <row r="66" spans="1:18" s="54" customFormat="1" x14ac:dyDescent="0.3">
      <c r="A66" s="134" t="s">
        <v>187</v>
      </c>
      <c r="B66" s="135"/>
      <c r="C66" s="135"/>
      <c r="D66" s="135"/>
      <c r="E66" s="136"/>
      <c r="F66" s="117"/>
      <c r="G66" s="86">
        <f t="shared" ref="G66:N66" si="28">SUM(G67:G68)</f>
        <v>3</v>
      </c>
      <c r="H66" s="86">
        <f t="shared" si="28"/>
        <v>1</v>
      </c>
      <c r="I66" s="86">
        <f t="shared" si="28"/>
        <v>2</v>
      </c>
      <c r="J66" s="86">
        <f t="shared" si="28"/>
        <v>39</v>
      </c>
      <c r="K66" s="86">
        <f t="shared" si="28"/>
        <v>13</v>
      </c>
      <c r="L66" s="86">
        <f t="shared" si="28"/>
        <v>26</v>
      </c>
      <c r="M66" s="86">
        <f t="shared" si="28"/>
        <v>78</v>
      </c>
      <c r="N66" s="86">
        <f t="shared" si="28"/>
        <v>8</v>
      </c>
      <c r="O66" s="50"/>
      <c r="P66" s="50"/>
      <c r="Q66" s="53"/>
      <c r="R66" s="53"/>
    </row>
    <row r="67" spans="1:18" s="54" customFormat="1" ht="27.6" x14ac:dyDescent="0.3">
      <c r="A67" s="43" t="s">
        <v>117</v>
      </c>
      <c r="B67" s="87">
        <v>6</v>
      </c>
      <c r="C67" s="55" t="s">
        <v>58</v>
      </c>
      <c r="D67" s="43" t="s">
        <v>23</v>
      </c>
      <c r="E67" s="43" t="s">
        <v>113</v>
      </c>
      <c r="F67" s="43" t="s">
        <v>213</v>
      </c>
      <c r="G67" s="52">
        <v>1</v>
      </c>
      <c r="H67" s="52">
        <v>1</v>
      </c>
      <c r="I67" s="52">
        <v>0</v>
      </c>
      <c r="J67" s="52">
        <f t="shared" ref="J67:L68" si="29">G67*13</f>
        <v>13</v>
      </c>
      <c r="K67" s="52">
        <f t="shared" si="29"/>
        <v>13</v>
      </c>
      <c r="L67" s="52">
        <f t="shared" si="29"/>
        <v>0</v>
      </c>
      <c r="M67" s="52">
        <f>SUM(J67:L67)</f>
        <v>26</v>
      </c>
      <c r="N67" s="52">
        <v>3</v>
      </c>
      <c r="O67" s="50" t="s">
        <v>115</v>
      </c>
      <c r="P67" s="50" t="s">
        <v>120</v>
      </c>
      <c r="Q67" s="53"/>
      <c r="R67" s="53"/>
    </row>
    <row r="68" spans="1:18" s="54" customFormat="1" x14ac:dyDescent="0.3">
      <c r="A68" s="43" t="s">
        <v>117</v>
      </c>
      <c r="B68" s="87">
        <v>6</v>
      </c>
      <c r="C68" s="55" t="s">
        <v>57</v>
      </c>
      <c r="D68" s="43" t="s">
        <v>21</v>
      </c>
      <c r="E68" s="43" t="s">
        <v>172</v>
      </c>
      <c r="F68" s="43" t="s">
        <v>221</v>
      </c>
      <c r="G68" s="50">
        <v>2</v>
      </c>
      <c r="H68" s="50">
        <v>0</v>
      </c>
      <c r="I68" s="50">
        <v>2</v>
      </c>
      <c r="J68" s="52">
        <f t="shared" si="29"/>
        <v>26</v>
      </c>
      <c r="K68" s="52">
        <f t="shared" si="29"/>
        <v>0</v>
      </c>
      <c r="L68" s="52">
        <f t="shared" si="29"/>
        <v>26</v>
      </c>
      <c r="M68" s="52">
        <f>SUM(J68:L68)</f>
        <v>52</v>
      </c>
      <c r="N68" s="50">
        <v>5</v>
      </c>
      <c r="O68" s="50" t="s">
        <v>115</v>
      </c>
      <c r="P68" s="50" t="s">
        <v>120</v>
      </c>
      <c r="Q68" s="53"/>
      <c r="R68" s="53"/>
    </row>
    <row r="69" spans="1:18" s="36" customFormat="1" x14ac:dyDescent="0.3">
      <c r="A69" s="141" t="s">
        <v>188</v>
      </c>
      <c r="B69" s="142"/>
      <c r="C69" s="142"/>
      <c r="D69" s="142"/>
      <c r="E69" s="143"/>
      <c r="F69" s="118"/>
      <c r="G69" s="46">
        <f t="shared" ref="G69:N69" si="30">SUM(G57:G61)+G66</f>
        <v>10</v>
      </c>
      <c r="H69" s="46">
        <f t="shared" si="30"/>
        <v>8</v>
      </c>
      <c r="I69" s="46">
        <f t="shared" si="30"/>
        <v>7</v>
      </c>
      <c r="J69" s="46">
        <f t="shared" si="30"/>
        <v>130</v>
      </c>
      <c r="K69" s="46">
        <f t="shared" si="30"/>
        <v>104</v>
      </c>
      <c r="L69" s="46">
        <f t="shared" si="30"/>
        <v>91</v>
      </c>
      <c r="M69" s="46">
        <f t="shared" si="30"/>
        <v>325</v>
      </c>
      <c r="N69" s="46">
        <f t="shared" si="30"/>
        <v>31</v>
      </c>
      <c r="O69" s="90"/>
      <c r="P69" s="90"/>
      <c r="Q69" s="89"/>
      <c r="R69" s="89"/>
    </row>
    <row r="70" spans="1:18" s="36" customFormat="1" ht="69" x14ac:dyDescent="0.3">
      <c r="A70" s="45" t="s">
        <v>117</v>
      </c>
      <c r="B70" s="78">
        <v>7</v>
      </c>
      <c r="C70" s="42" t="s">
        <v>37</v>
      </c>
      <c r="D70" s="45" t="s">
        <v>6</v>
      </c>
      <c r="E70" s="45" t="s">
        <v>134</v>
      </c>
      <c r="F70" s="45" t="s">
        <v>194</v>
      </c>
      <c r="G70" s="38">
        <v>2</v>
      </c>
      <c r="H70" s="38">
        <v>0</v>
      </c>
      <c r="I70" s="38">
        <v>0</v>
      </c>
      <c r="J70" s="38">
        <f t="shared" ref="J70:L72" si="31">G70*13</f>
        <v>26</v>
      </c>
      <c r="K70" s="38">
        <f t="shared" si="31"/>
        <v>0</v>
      </c>
      <c r="L70" s="38">
        <f t="shared" si="31"/>
        <v>0</v>
      </c>
      <c r="M70" s="38">
        <f>SUM(J70:L70)</f>
        <v>26</v>
      </c>
      <c r="N70" s="38">
        <v>4</v>
      </c>
      <c r="O70" s="50" t="s">
        <v>100</v>
      </c>
      <c r="P70" s="40" t="s">
        <v>116</v>
      </c>
      <c r="Q70" s="57" t="s">
        <v>122</v>
      </c>
      <c r="R70" s="41"/>
    </row>
    <row r="71" spans="1:18" s="36" customFormat="1" ht="27.6" x14ac:dyDescent="0.3">
      <c r="A71" s="45" t="s">
        <v>117</v>
      </c>
      <c r="B71" s="78">
        <v>7</v>
      </c>
      <c r="C71" s="42" t="s">
        <v>46</v>
      </c>
      <c r="D71" s="45" t="s">
        <v>173</v>
      </c>
      <c r="E71" s="45" t="s">
        <v>174</v>
      </c>
      <c r="F71" s="45" t="s">
        <v>219</v>
      </c>
      <c r="G71" s="38">
        <v>2</v>
      </c>
      <c r="H71" s="38">
        <v>2</v>
      </c>
      <c r="I71" s="38">
        <v>0</v>
      </c>
      <c r="J71" s="38">
        <f t="shared" si="31"/>
        <v>26</v>
      </c>
      <c r="K71" s="38">
        <f t="shared" si="31"/>
        <v>26</v>
      </c>
      <c r="L71" s="38">
        <f t="shared" si="31"/>
        <v>0</v>
      </c>
      <c r="M71" s="38">
        <f>SUM(J71:L71)</f>
        <v>52</v>
      </c>
      <c r="N71" s="38">
        <v>5</v>
      </c>
      <c r="O71" s="50" t="s">
        <v>100</v>
      </c>
      <c r="P71" s="40" t="s">
        <v>116</v>
      </c>
      <c r="Q71" s="41"/>
      <c r="R71" s="41"/>
    </row>
    <row r="72" spans="1:18" s="36" customFormat="1" ht="41.4" x14ac:dyDescent="0.3">
      <c r="A72" s="45" t="s">
        <v>117</v>
      </c>
      <c r="B72" s="78">
        <v>7</v>
      </c>
      <c r="C72" s="42" t="s">
        <v>192</v>
      </c>
      <c r="D72" s="45" t="s">
        <v>175</v>
      </c>
      <c r="E72" s="45" t="s">
        <v>169</v>
      </c>
      <c r="F72" s="43" t="s">
        <v>217</v>
      </c>
      <c r="G72" s="38">
        <v>3</v>
      </c>
      <c r="H72" s="38">
        <v>1</v>
      </c>
      <c r="I72" s="38">
        <v>0</v>
      </c>
      <c r="J72" s="38">
        <f t="shared" si="31"/>
        <v>39</v>
      </c>
      <c r="K72" s="38">
        <f t="shared" si="31"/>
        <v>13</v>
      </c>
      <c r="L72" s="38">
        <f t="shared" si="31"/>
        <v>0</v>
      </c>
      <c r="M72" s="38">
        <f>SUM(J72:L72)</f>
        <v>52</v>
      </c>
      <c r="N72" s="38">
        <v>6</v>
      </c>
      <c r="O72" s="50" t="s">
        <v>100</v>
      </c>
      <c r="P72" s="40" t="s">
        <v>116</v>
      </c>
      <c r="Q72" s="41"/>
      <c r="R72" s="41"/>
    </row>
    <row r="73" spans="1:18" s="36" customFormat="1" x14ac:dyDescent="0.3">
      <c r="A73" s="45" t="s">
        <v>117</v>
      </c>
      <c r="B73" s="78">
        <v>7</v>
      </c>
      <c r="C73" s="42" t="s">
        <v>59</v>
      </c>
      <c r="D73" s="45" t="s">
        <v>14</v>
      </c>
      <c r="E73" s="45" t="s">
        <v>113</v>
      </c>
      <c r="F73" s="45" t="s">
        <v>213</v>
      </c>
      <c r="G73" s="38">
        <v>0</v>
      </c>
      <c r="H73" s="38">
        <v>0</v>
      </c>
      <c r="I73" s="38">
        <v>0</v>
      </c>
      <c r="J73" s="38">
        <v>0</v>
      </c>
      <c r="K73" s="38">
        <v>160</v>
      </c>
      <c r="L73" s="38">
        <v>0</v>
      </c>
      <c r="M73" s="38">
        <f>SUM(J73:L73)</f>
        <v>160</v>
      </c>
      <c r="N73" s="38">
        <v>0</v>
      </c>
      <c r="O73" s="50" t="s">
        <v>100</v>
      </c>
      <c r="P73" s="40" t="s">
        <v>116</v>
      </c>
      <c r="Q73" s="41"/>
      <c r="R73" s="41"/>
    </row>
    <row r="74" spans="1:18" s="36" customFormat="1" x14ac:dyDescent="0.3">
      <c r="A74" s="45" t="s">
        <v>117</v>
      </c>
      <c r="B74" s="78">
        <v>7</v>
      </c>
      <c r="C74" s="42"/>
      <c r="D74" s="45" t="s">
        <v>190</v>
      </c>
      <c r="E74" s="45" t="s">
        <v>171</v>
      </c>
      <c r="F74" s="45"/>
      <c r="G74" s="38">
        <v>0</v>
      </c>
      <c r="H74" s="38">
        <v>9</v>
      </c>
      <c r="I74" s="38">
        <v>0</v>
      </c>
      <c r="J74" s="38">
        <f>G74*13</f>
        <v>0</v>
      </c>
      <c r="K74" s="38">
        <f>H74*13</f>
        <v>117</v>
      </c>
      <c r="L74" s="38">
        <f>I74*13</f>
        <v>0</v>
      </c>
      <c r="M74" s="38">
        <f>SUM(J74:L74)</f>
        <v>117</v>
      </c>
      <c r="N74" s="38">
        <v>9</v>
      </c>
      <c r="O74" s="50" t="s">
        <v>100</v>
      </c>
      <c r="P74" s="40" t="s">
        <v>116</v>
      </c>
      <c r="Q74" s="41"/>
      <c r="R74" s="41"/>
    </row>
    <row r="75" spans="1:18" s="36" customFormat="1" x14ac:dyDescent="0.3">
      <c r="A75" s="134" t="s">
        <v>223</v>
      </c>
      <c r="B75" s="135"/>
      <c r="C75" s="135"/>
      <c r="D75" s="135"/>
      <c r="E75" s="136"/>
      <c r="F75" s="117"/>
      <c r="G75" s="91">
        <f t="shared" ref="G75:N75" si="32">SUM(G76)</f>
        <v>2</v>
      </c>
      <c r="H75" s="91">
        <f t="shared" si="32"/>
        <v>1</v>
      </c>
      <c r="I75" s="91">
        <f t="shared" si="32"/>
        <v>0</v>
      </c>
      <c r="J75" s="91">
        <f t="shared" si="32"/>
        <v>26</v>
      </c>
      <c r="K75" s="91">
        <f t="shared" si="32"/>
        <v>13</v>
      </c>
      <c r="L75" s="91">
        <f t="shared" si="32"/>
        <v>0</v>
      </c>
      <c r="M75" s="91">
        <f t="shared" si="32"/>
        <v>39</v>
      </c>
      <c r="N75" s="91">
        <f t="shared" si="32"/>
        <v>3</v>
      </c>
      <c r="O75" s="40"/>
      <c r="P75" s="40"/>
      <c r="Q75" s="41"/>
      <c r="R75" s="41"/>
    </row>
    <row r="76" spans="1:18" s="36" customFormat="1" ht="27.6" x14ac:dyDescent="0.3">
      <c r="A76" s="45" t="s">
        <v>117</v>
      </c>
      <c r="B76" s="78">
        <v>7</v>
      </c>
      <c r="C76" s="42" t="s">
        <v>50</v>
      </c>
      <c r="D76" s="42" t="s">
        <v>16</v>
      </c>
      <c r="E76" s="43" t="s">
        <v>243</v>
      </c>
      <c r="F76" s="45" t="s">
        <v>244</v>
      </c>
      <c r="G76" s="38">
        <v>2</v>
      </c>
      <c r="H76" s="38">
        <v>1</v>
      </c>
      <c r="I76" s="38">
        <v>0</v>
      </c>
      <c r="J76" s="38">
        <f>G76*13</f>
        <v>26</v>
      </c>
      <c r="K76" s="38">
        <f>H76*13</f>
        <v>13</v>
      </c>
      <c r="L76" s="38">
        <f>I76*13</f>
        <v>0</v>
      </c>
      <c r="M76" s="38">
        <f>SUM(J76:L76)</f>
        <v>39</v>
      </c>
      <c r="N76" s="38">
        <v>3</v>
      </c>
      <c r="O76" s="50" t="s">
        <v>100</v>
      </c>
      <c r="P76" s="40" t="s">
        <v>120</v>
      </c>
      <c r="Q76" s="57" t="s">
        <v>235</v>
      </c>
      <c r="R76" s="41"/>
    </row>
    <row r="77" spans="1:18" s="36" customFormat="1" x14ac:dyDescent="0.3">
      <c r="A77" s="146" t="s">
        <v>224</v>
      </c>
      <c r="B77" s="147"/>
      <c r="C77" s="147"/>
      <c r="D77" s="147"/>
      <c r="E77" s="148"/>
      <c r="F77" s="119"/>
      <c r="G77" s="83">
        <f t="shared" ref="G77:N77" si="33">SUM(G70:G74)+G75</f>
        <v>9</v>
      </c>
      <c r="H77" s="83">
        <f t="shared" si="33"/>
        <v>13</v>
      </c>
      <c r="I77" s="83">
        <f t="shared" si="33"/>
        <v>0</v>
      </c>
      <c r="J77" s="83">
        <f t="shared" si="33"/>
        <v>117</v>
      </c>
      <c r="K77" s="83">
        <f t="shared" si="33"/>
        <v>329</v>
      </c>
      <c r="L77" s="83">
        <f t="shared" si="33"/>
        <v>0</v>
      </c>
      <c r="M77" s="83">
        <f t="shared" si="33"/>
        <v>446</v>
      </c>
      <c r="N77" s="83">
        <f t="shared" si="33"/>
        <v>27</v>
      </c>
      <c r="O77" s="88"/>
      <c r="P77" s="88"/>
      <c r="Q77" s="89"/>
      <c r="R77" s="89"/>
    </row>
    <row r="78" spans="1:18" s="36" customFormat="1" x14ac:dyDescent="0.3">
      <c r="A78" s="137" t="s">
        <v>187</v>
      </c>
      <c r="B78" s="138"/>
      <c r="C78" s="138"/>
      <c r="D78" s="138"/>
      <c r="E78" s="139"/>
      <c r="F78" s="116"/>
      <c r="G78" s="92">
        <f t="shared" ref="G78:N78" si="34">SUM(G79)</f>
        <v>2</v>
      </c>
      <c r="H78" s="92">
        <f t="shared" si="34"/>
        <v>1</v>
      </c>
      <c r="I78" s="92">
        <f t="shared" si="34"/>
        <v>0</v>
      </c>
      <c r="J78" s="92">
        <f t="shared" si="34"/>
        <v>26</v>
      </c>
      <c r="K78" s="92">
        <f t="shared" si="34"/>
        <v>13</v>
      </c>
      <c r="L78" s="92">
        <f t="shared" si="34"/>
        <v>0</v>
      </c>
      <c r="M78" s="92">
        <f t="shared" si="34"/>
        <v>39</v>
      </c>
      <c r="N78" s="92">
        <f t="shared" si="34"/>
        <v>3</v>
      </c>
      <c r="O78" s="40"/>
      <c r="P78" s="40"/>
      <c r="Q78" s="41"/>
      <c r="R78" s="41"/>
    </row>
    <row r="79" spans="1:18" s="36" customFormat="1" ht="27.6" x14ac:dyDescent="0.3">
      <c r="A79" s="37" t="s">
        <v>117</v>
      </c>
      <c r="B79" s="38">
        <v>7</v>
      </c>
      <c r="C79" s="44" t="s">
        <v>55</v>
      </c>
      <c r="D79" s="42" t="s">
        <v>19</v>
      </c>
      <c r="E79" s="37" t="s">
        <v>176</v>
      </c>
      <c r="F79" s="37" t="s">
        <v>220</v>
      </c>
      <c r="G79" s="38">
        <v>2</v>
      </c>
      <c r="H79" s="38">
        <v>1</v>
      </c>
      <c r="I79" s="38">
        <v>0</v>
      </c>
      <c r="J79" s="38">
        <f>G79*13</f>
        <v>26</v>
      </c>
      <c r="K79" s="38">
        <f>H79*13</f>
        <v>13</v>
      </c>
      <c r="L79" s="38">
        <f>I79*13</f>
        <v>0</v>
      </c>
      <c r="M79" s="38">
        <f>SUM(J79:L79)</f>
        <v>39</v>
      </c>
      <c r="N79" s="38">
        <v>3</v>
      </c>
      <c r="O79" s="50" t="s">
        <v>100</v>
      </c>
      <c r="P79" s="40" t="s">
        <v>120</v>
      </c>
      <c r="Q79" s="41"/>
      <c r="R79" s="41"/>
    </row>
    <row r="80" spans="1:18" s="94" customFormat="1" x14ac:dyDescent="0.3">
      <c r="A80" s="140" t="s">
        <v>188</v>
      </c>
      <c r="B80" s="124"/>
      <c r="C80" s="124"/>
      <c r="D80" s="124"/>
      <c r="E80" s="125"/>
      <c r="F80" s="113"/>
      <c r="G80" s="83">
        <f t="shared" ref="G80:N80" si="35">SUM(G70:G74)+G78</f>
        <v>9</v>
      </c>
      <c r="H80" s="83">
        <f t="shared" si="35"/>
        <v>13</v>
      </c>
      <c r="I80" s="83">
        <f t="shared" si="35"/>
        <v>0</v>
      </c>
      <c r="J80" s="83">
        <f t="shared" si="35"/>
        <v>117</v>
      </c>
      <c r="K80" s="83">
        <f t="shared" si="35"/>
        <v>329</v>
      </c>
      <c r="L80" s="83">
        <f t="shared" si="35"/>
        <v>0</v>
      </c>
      <c r="M80" s="83">
        <f t="shared" si="35"/>
        <v>446</v>
      </c>
      <c r="N80" s="83">
        <f t="shared" si="35"/>
        <v>27</v>
      </c>
      <c r="O80" s="93"/>
      <c r="P80" s="93"/>
      <c r="Q80" s="89"/>
      <c r="R80" s="89"/>
    </row>
    <row r="81" spans="1:18" s="95" customFormat="1" x14ac:dyDescent="0.3">
      <c r="A81" s="149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1"/>
    </row>
    <row r="82" spans="1:18" s="95" customFormat="1" x14ac:dyDescent="0.3">
      <c r="A82" s="146" t="s">
        <v>226</v>
      </c>
      <c r="B82" s="147"/>
      <c r="C82" s="147"/>
      <c r="D82" s="147"/>
      <c r="E82" s="148"/>
      <c r="F82" s="119"/>
      <c r="G82" s="96">
        <f>G16+G25+G33+G42+G51+G65+G77</f>
        <v>82</v>
      </c>
      <c r="H82" s="96">
        <f t="shared" ref="H82:N82" si="36">H16+H25+H33+H42+H51+H65+H77</f>
        <v>61</v>
      </c>
      <c r="I82" s="96">
        <f t="shared" si="36"/>
        <v>32</v>
      </c>
      <c r="J82" s="96">
        <f t="shared" si="36"/>
        <v>1066</v>
      </c>
      <c r="K82" s="96">
        <f t="shared" si="36"/>
        <v>953</v>
      </c>
      <c r="L82" s="96">
        <f t="shared" si="36"/>
        <v>416</v>
      </c>
      <c r="M82" s="96">
        <f t="shared" si="36"/>
        <v>2435</v>
      </c>
      <c r="N82" s="96">
        <f t="shared" si="36"/>
        <v>210</v>
      </c>
      <c r="O82" s="97"/>
      <c r="P82" s="98"/>
      <c r="Q82" s="99"/>
      <c r="R82" s="99"/>
    </row>
    <row r="83" spans="1:18" s="95" customFormat="1" x14ac:dyDescent="0.3">
      <c r="A83" s="140" t="s">
        <v>191</v>
      </c>
      <c r="B83" s="124"/>
      <c r="C83" s="124"/>
      <c r="D83" s="124"/>
      <c r="E83" s="125"/>
      <c r="F83" s="120"/>
      <c r="G83" s="100">
        <f>G16+G25+G33+G42+G56+G69+G80</f>
        <v>82</v>
      </c>
      <c r="H83" s="100">
        <f t="shared" ref="H83:N83" si="37">H16+H25+H33+H42+H56+H69+H80</f>
        <v>59</v>
      </c>
      <c r="I83" s="100">
        <f t="shared" si="37"/>
        <v>34</v>
      </c>
      <c r="J83" s="100">
        <f t="shared" si="37"/>
        <v>1066</v>
      </c>
      <c r="K83" s="100">
        <f t="shared" si="37"/>
        <v>927</v>
      </c>
      <c r="L83" s="100">
        <f t="shared" si="37"/>
        <v>442</v>
      </c>
      <c r="M83" s="100">
        <f t="shared" si="37"/>
        <v>2435</v>
      </c>
      <c r="N83" s="100">
        <f t="shared" si="37"/>
        <v>210</v>
      </c>
      <c r="O83" s="101"/>
      <c r="P83" s="102"/>
      <c r="Q83" s="103"/>
      <c r="R83" s="103"/>
    </row>
    <row r="84" spans="1:18" s="95" customFormat="1" x14ac:dyDescent="0.3">
      <c r="A84" s="104"/>
      <c r="B84" s="105"/>
      <c r="C84" s="104"/>
      <c r="D84" s="106"/>
      <c r="E84" s="106"/>
      <c r="F84" s="106"/>
      <c r="G84" s="107"/>
      <c r="H84" s="107"/>
      <c r="I84" s="107"/>
      <c r="J84" s="107"/>
      <c r="K84" s="107"/>
      <c r="L84" s="107"/>
      <c r="M84" s="107"/>
      <c r="N84" s="107"/>
      <c r="O84" s="108"/>
      <c r="P84" s="108"/>
    </row>
    <row r="85" spans="1:18" s="95" customFormat="1" x14ac:dyDescent="0.3">
      <c r="A85" s="144" t="s">
        <v>97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</row>
    <row r="86" spans="1:18" ht="55.2" x14ac:dyDescent="0.3">
      <c r="A86" s="109" t="s">
        <v>117</v>
      </c>
      <c r="B86" s="110">
        <v>6</v>
      </c>
      <c r="C86" s="69" t="s">
        <v>72</v>
      </c>
      <c r="D86" s="69" t="s">
        <v>73</v>
      </c>
      <c r="E86" s="43" t="s">
        <v>160</v>
      </c>
      <c r="F86" s="43" t="s">
        <v>212</v>
      </c>
      <c r="G86" s="111">
        <v>0</v>
      </c>
      <c r="H86" s="111">
        <v>6</v>
      </c>
      <c r="I86" s="111">
        <v>0</v>
      </c>
      <c r="J86" s="111">
        <v>0</v>
      </c>
      <c r="K86" s="111">
        <v>78</v>
      </c>
      <c r="L86" s="111">
        <v>0</v>
      </c>
      <c r="M86" s="111">
        <v>6</v>
      </c>
      <c r="N86" s="111">
        <v>78</v>
      </c>
      <c r="O86" s="111" t="s">
        <v>100</v>
      </c>
      <c r="P86" s="111" t="s">
        <v>116</v>
      </c>
      <c r="Q86" s="111"/>
      <c r="R86" s="111"/>
    </row>
    <row r="87" spans="1:18" ht="55.2" x14ac:dyDescent="0.3">
      <c r="A87" s="109" t="s">
        <v>117</v>
      </c>
      <c r="B87" s="110">
        <v>7</v>
      </c>
      <c r="C87" s="69" t="s">
        <v>75</v>
      </c>
      <c r="D87" s="69" t="s">
        <v>74</v>
      </c>
      <c r="E87" s="43" t="s">
        <v>160</v>
      </c>
      <c r="F87" s="43" t="s">
        <v>212</v>
      </c>
      <c r="G87" s="111">
        <v>0</v>
      </c>
      <c r="H87" s="111">
        <v>9</v>
      </c>
      <c r="I87" s="111">
        <v>0</v>
      </c>
      <c r="J87" s="111">
        <v>0</v>
      </c>
      <c r="K87" s="111">
        <v>117</v>
      </c>
      <c r="L87" s="111">
        <v>0</v>
      </c>
      <c r="M87" s="111">
        <v>9</v>
      </c>
      <c r="N87" s="111">
        <v>117</v>
      </c>
      <c r="O87" s="111" t="s">
        <v>100</v>
      </c>
      <c r="P87" s="111" t="s">
        <v>116</v>
      </c>
      <c r="Q87" s="111"/>
      <c r="R87" s="111"/>
    </row>
    <row r="88" spans="1:18" ht="41.4" x14ac:dyDescent="0.3">
      <c r="A88" s="109" t="s">
        <v>117</v>
      </c>
      <c r="B88" s="110">
        <v>6</v>
      </c>
      <c r="C88" s="69" t="s">
        <v>77</v>
      </c>
      <c r="D88" s="69" t="s">
        <v>76</v>
      </c>
      <c r="E88" s="69" t="s">
        <v>29</v>
      </c>
      <c r="F88" s="69" t="s">
        <v>215</v>
      </c>
      <c r="G88" s="111">
        <v>0</v>
      </c>
      <c r="H88" s="111">
        <v>6</v>
      </c>
      <c r="I88" s="111">
        <v>0</v>
      </c>
      <c r="J88" s="111">
        <v>0</v>
      </c>
      <c r="K88" s="111">
        <v>78</v>
      </c>
      <c r="L88" s="111">
        <v>0</v>
      </c>
      <c r="M88" s="111">
        <v>6</v>
      </c>
      <c r="N88" s="111">
        <v>78</v>
      </c>
      <c r="O88" s="111" t="s">
        <v>100</v>
      </c>
      <c r="P88" s="111" t="s">
        <v>116</v>
      </c>
      <c r="Q88" s="111"/>
      <c r="R88" s="111"/>
    </row>
    <row r="89" spans="1:18" ht="41.4" x14ac:dyDescent="0.3">
      <c r="A89" s="109" t="s">
        <v>117</v>
      </c>
      <c r="B89" s="110">
        <v>7</v>
      </c>
      <c r="C89" s="69" t="s">
        <v>79</v>
      </c>
      <c r="D89" s="69" t="s">
        <v>78</v>
      </c>
      <c r="E89" s="69" t="s">
        <v>29</v>
      </c>
      <c r="F89" s="69" t="s">
        <v>215</v>
      </c>
      <c r="G89" s="111">
        <v>0</v>
      </c>
      <c r="H89" s="111">
        <v>9</v>
      </c>
      <c r="I89" s="111">
        <v>0</v>
      </c>
      <c r="J89" s="111">
        <v>0</v>
      </c>
      <c r="K89" s="111">
        <v>117</v>
      </c>
      <c r="L89" s="111">
        <v>0</v>
      </c>
      <c r="M89" s="111">
        <v>9</v>
      </c>
      <c r="N89" s="111">
        <v>117</v>
      </c>
      <c r="O89" s="111" t="s">
        <v>100</v>
      </c>
      <c r="P89" s="111" t="s">
        <v>116</v>
      </c>
      <c r="Q89" s="111"/>
      <c r="R89" s="111"/>
    </row>
    <row r="90" spans="1:18" ht="55.2" x14ac:dyDescent="0.3">
      <c r="A90" s="109" t="s">
        <v>117</v>
      </c>
      <c r="B90" s="110">
        <v>6</v>
      </c>
      <c r="C90" s="69" t="s">
        <v>81</v>
      </c>
      <c r="D90" s="69" t="s">
        <v>80</v>
      </c>
      <c r="E90" s="43" t="s">
        <v>158</v>
      </c>
      <c r="F90" s="43" t="s">
        <v>210</v>
      </c>
      <c r="G90" s="111">
        <v>0</v>
      </c>
      <c r="H90" s="111">
        <v>6</v>
      </c>
      <c r="I90" s="111">
        <v>0</v>
      </c>
      <c r="J90" s="111">
        <v>0</v>
      </c>
      <c r="K90" s="111">
        <v>78</v>
      </c>
      <c r="L90" s="111">
        <v>0</v>
      </c>
      <c r="M90" s="111">
        <v>6</v>
      </c>
      <c r="N90" s="111">
        <v>78</v>
      </c>
      <c r="O90" s="111" t="s">
        <v>100</v>
      </c>
      <c r="P90" s="111" t="s">
        <v>116</v>
      </c>
      <c r="Q90" s="111"/>
      <c r="R90" s="111"/>
    </row>
    <row r="91" spans="1:18" ht="55.2" x14ac:dyDescent="0.3">
      <c r="A91" s="109" t="s">
        <v>117</v>
      </c>
      <c r="B91" s="110">
        <v>7</v>
      </c>
      <c r="C91" s="69" t="s">
        <v>83</v>
      </c>
      <c r="D91" s="69" t="s">
        <v>82</v>
      </c>
      <c r="E91" s="43" t="s">
        <v>158</v>
      </c>
      <c r="F91" s="43" t="s">
        <v>210</v>
      </c>
      <c r="G91" s="111">
        <v>0</v>
      </c>
      <c r="H91" s="111">
        <v>9</v>
      </c>
      <c r="I91" s="111">
        <v>0</v>
      </c>
      <c r="J91" s="111">
        <v>0</v>
      </c>
      <c r="K91" s="111">
        <v>117</v>
      </c>
      <c r="L91" s="111">
        <v>0</v>
      </c>
      <c r="M91" s="111">
        <v>9</v>
      </c>
      <c r="N91" s="111">
        <v>117</v>
      </c>
      <c r="O91" s="111" t="s">
        <v>100</v>
      </c>
      <c r="P91" s="111" t="s">
        <v>116</v>
      </c>
      <c r="Q91" s="111"/>
      <c r="R91" s="111"/>
    </row>
    <row r="92" spans="1:18" ht="41.4" x14ac:dyDescent="0.3">
      <c r="A92" s="109" t="s">
        <v>117</v>
      </c>
      <c r="B92" s="110">
        <v>6</v>
      </c>
      <c r="C92" s="69" t="s">
        <v>85</v>
      </c>
      <c r="D92" s="69" t="s">
        <v>84</v>
      </c>
      <c r="E92" s="69" t="s">
        <v>40</v>
      </c>
      <c r="F92" s="69" t="s">
        <v>209</v>
      </c>
      <c r="G92" s="111">
        <v>0</v>
      </c>
      <c r="H92" s="111">
        <v>6</v>
      </c>
      <c r="I92" s="111">
        <v>0</v>
      </c>
      <c r="J92" s="111">
        <v>0</v>
      </c>
      <c r="K92" s="111">
        <v>78</v>
      </c>
      <c r="L92" s="111">
        <v>0</v>
      </c>
      <c r="M92" s="111">
        <v>6</v>
      </c>
      <c r="N92" s="111">
        <v>78</v>
      </c>
      <c r="O92" s="111" t="s">
        <v>100</v>
      </c>
      <c r="P92" s="111" t="s">
        <v>116</v>
      </c>
      <c r="Q92" s="111"/>
      <c r="R92" s="111"/>
    </row>
    <row r="93" spans="1:18" ht="41.4" x14ac:dyDescent="0.3">
      <c r="A93" s="109" t="s">
        <v>117</v>
      </c>
      <c r="B93" s="110">
        <v>7</v>
      </c>
      <c r="C93" s="69" t="s">
        <v>86</v>
      </c>
      <c r="D93" s="69" t="s">
        <v>87</v>
      </c>
      <c r="E93" s="69" t="s">
        <v>40</v>
      </c>
      <c r="F93" s="69" t="s">
        <v>209</v>
      </c>
      <c r="G93" s="111">
        <v>0</v>
      </c>
      <c r="H93" s="111">
        <v>9</v>
      </c>
      <c r="I93" s="111">
        <v>0</v>
      </c>
      <c r="J93" s="111">
        <v>0</v>
      </c>
      <c r="K93" s="111">
        <v>117</v>
      </c>
      <c r="L93" s="111">
        <v>0</v>
      </c>
      <c r="M93" s="111">
        <v>9</v>
      </c>
      <c r="N93" s="111">
        <v>117</v>
      </c>
      <c r="O93" s="111" t="s">
        <v>100</v>
      </c>
      <c r="P93" s="111" t="s">
        <v>116</v>
      </c>
      <c r="Q93" s="111"/>
      <c r="R93" s="111"/>
    </row>
    <row r="94" spans="1:18" ht="41.4" x14ac:dyDescent="0.3">
      <c r="A94" s="109" t="s">
        <v>117</v>
      </c>
      <c r="B94" s="110">
        <v>6</v>
      </c>
      <c r="C94" s="69" t="s">
        <v>89</v>
      </c>
      <c r="D94" s="69" t="s">
        <v>88</v>
      </c>
      <c r="E94" s="69" t="s">
        <v>44</v>
      </c>
      <c r="F94" s="69" t="s">
        <v>213</v>
      </c>
      <c r="G94" s="111">
        <v>0</v>
      </c>
      <c r="H94" s="111">
        <v>6</v>
      </c>
      <c r="I94" s="111">
        <v>0</v>
      </c>
      <c r="J94" s="111">
        <v>0</v>
      </c>
      <c r="K94" s="111">
        <v>78</v>
      </c>
      <c r="L94" s="111">
        <v>0</v>
      </c>
      <c r="M94" s="111">
        <v>6</v>
      </c>
      <c r="N94" s="111">
        <v>78</v>
      </c>
      <c r="O94" s="111" t="s">
        <v>100</v>
      </c>
      <c r="P94" s="111" t="s">
        <v>116</v>
      </c>
      <c r="Q94" s="111"/>
      <c r="R94" s="111"/>
    </row>
    <row r="95" spans="1:18" ht="41.4" x14ac:dyDescent="0.3">
      <c r="A95" s="109" t="s">
        <v>117</v>
      </c>
      <c r="B95" s="110">
        <v>7</v>
      </c>
      <c r="C95" s="69" t="s">
        <v>91</v>
      </c>
      <c r="D95" s="69" t="s">
        <v>90</v>
      </c>
      <c r="E95" s="69" t="s">
        <v>44</v>
      </c>
      <c r="F95" s="69" t="s">
        <v>213</v>
      </c>
      <c r="G95" s="111">
        <v>0</v>
      </c>
      <c r="H95" s="111">
        <v>9</v>
      </c>
      <c r="I95" s="111">
        <v>0</v>
      </c>
      <c r="J95" s="111">
        <v>0</v>
      </c>
      <c r="K95" s="111">
        <v>117</v>
      </c>
      <c r="L95" s="111">
        <v>0</v>
      </c>
      <c r="M95" s="111">
        <v>9</v>
      </c>
      <c r="N95" s="111">
        <v>117</v>
      </c>
      <c r="O95" s="111" t="s">
        <v>100</v>
      </c>
      <c r="P95" s="111" t="s">
        <v>116</v>
      </c>
      <c r="Q95" s="111"/>
      <c r="R95" s="111"/>
    </row>
    <row r="96" spans="1:18" ht="41.4" x14ac:dyDescent="0.3">
      <c r="A96" s="109" t="s">
        <v>117</v>
      </c>
      <c r="B96" s="110">
        <v>6</v>
      </c>
      <c r="C96" s="69" t="s">
        <v>93</v>
      </c>
      <c r="D96" s="69" t="s">
        <v>92</v>
      </c>
      <c r="E96" s="69" t="s">
        <v>94</v>
      </c>
      <c r="F96" s="69" t="s">
        <v>222</v>
      </c>
      <c r="G96" s="111">
        <v>0</v>
      </c>
      <c r="H96" s="111">
        <v>6</v>
      </c>
      <c r="I96" s="111">
        <v>0</v>
      </c>
      <c r="J96" s="111">
        <v>0</v>
      </c>
      <c r="K96" s="111">
        <v>78</v>
      </c>
      <c r="L96" s="111">
        <v>0</v>
      </c>
      <c r="M96" s="111">
        <v>6</v>
      </c>
      <c r="N96" s="111">
        <v>78</v>
      </c>
      <c r="O96" s="111" t="s">
        <v>100</v>
      </c>
      <c r="P96" s="111" t="s">
        <v>116</v>
      </c>
      <c r="Q96" s="111"/>
      <c r="R96" s="111"/>
    </row>
    <row r="97" spans="1:18" ht="41.4" x14ac:dyDescent="0.3">
      <c r="A97" s="109" t="s">
        <v>117</v>
      </c>
      <c r="B97" s="110">
        <v>7</v>
      </c>
      <c r="C97" s="69" t="s">
        <v>96</v>
      </c>
      <c r="D97" s="69" t="s">
        <v>95</v>
      </c>
      <c r="E97" s="69" t="s">
        <v>94</v>
      </c>
      <c r="F97" s="69" t="s">
        <v>222</v>
      </c>
      <c r="G97" s="111">
        <v>0</v>
      </c>
      <c r="H97" s="111">
        <v>9</v>
      </c>
      <c r="I97" s="111">
        <v>0</v>
      </c>
      <c r="J97" s="111">
        <v>0</v>
      </c>
      <c r="K97" s="111">
        <v>117</v>
      </c>
      <c r="L97" s="111">
        <v>0</v>
      </c>
      <c r="M97" s="111">
        <v>9</v>
      </c>
      <c r="N97" s="111">
        <v>117</v>
      </c>
      <c r="O97" s="111" t="s">
        <v>100</v>
      </c>
      <c r="P97" s="111" t="s">
        <v>116</v>
      </c>
      <c r="Q97" s="111"/>
      <c r="R97" s="111"/>
    </row>
  </sheetData>
  <sheetProtection algorithmName="SHA-512" hashValue="5cDSZfO/zeTVIOpNPBObIP+DE7RRftffoj4N8vMz3JFSW2YexS39UEJ1baIiOl9V+xGl2/YkLPR3g8QC6H8t3Q==" saltValue="FzeinQigVMqIMbOjOcWiBA==" spinCount="100000" sheet="1" objects="1" scenarios="1"/>
  <sortState ref="A46:EB48">
    <sortCondition ref="D46:D48"/>
  </sortState>
  <mergeCells count="23">
    <mergeCell ref="A85:R85"/>
    <mergeCell ref="A77:E77"/>
    <mergeCell ref="A82:E82"/>
    <mergeCell ref="A83:E83"/>
    <mergeCell ref="A80:E80"/>
    <mergeCell ref="A81:R81"/>
    <mergeCell ref="A78:E78"/>
    <mergeCell ref="A52:E52"/>
    <mergeCell ref="A56:E56"/>
    <mergeCell ref="A65:E65"/>
    <mergeCell ref="A69:E69"/>
    <mergeCell ref="A62:E62"/>
    <mergeCell ref="A66:E66"/>
    <mergeCell ref="A33:E33"/>
    <mergeCell ref="A42:E42"/>
    <mergeCell ref="A51:E51"/>
    <mergeCell ref="A47:E47"/>
    <mergeCell ref="A75:E75"/>
    <mergeCell ref="G6:L6"/>
    <mergeCell ref="G7:I7"/>
    <mergeCell ref="J7:M7"/>
    <mergeCell ref="A16:E16"/>
    <mergeCell ref="A25:E25"/>
  </mergeCells>
  <pageMargins left="0.23622047244094491" right="0.23622047244094491" top="0.74803149606299213" bottom="0.74803149606299213" header="0.31496062992125984" footer="0.31496062992125984"/>
  <pageSetup paperSize="9" scale="84" orientation="landscape" horizontalDpi="4294967295" verticalDpi="4294967295" r:id="rId1"/>
  <headerFooter>
    <oddFooter>&amp;C&amp;"Arial Narrow,Normál"&amp;10&amp;P</oddFooter>
  </headerFooter>
  <rowBreaks count="2" manualBreakCount="2">
    <brk id="55" max="17" man="1"/>
    <brk id="8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Biomérnök_nappali_magyar</vt:lpstr>
      <vt:lpstr>Biomérnök_nappali_magyar!Nyomtatási_cím</vt:lpstr>
      <vt:lpstr>Biomérnök_nappali_magyar!Nyomtatási_terület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Szalai Ferenc</cp:lastModifiedBy>
  <cp:lastPrinted>2019-11-20T09:14:54Z</cp:lastPrinted>
  <dcterms:created xsi:type="dcterms:W3CDTF">2017-08-27T22:25:18Z</dcterms:created>
  <dcterms:modified xsi:type="dcterms:W3CDTF">2020-09-05T17:50:10Z</dcterms:modified>
</cp:coreProperties>
</file>